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https://worldwildlifefund-my.sharepoint.com/personal/amelia_kissick_wwfus_org/Documents/GEF/AMU _ Documents/Templates/AWP&amp;B/"/>
    </mc:Choice>
  </mc:AlternateContent>
  <xr:revisionPtr revIDLastSave="5" documentId="8_{1B08F9D5-6846-4995-88A2-CBBA1F566F0F}" xr6:coauthVersionLast="47" xr6:coauthVersionMax="47" xr10:uidLastSave="{E826B8C5-E081-494B-93CE-56F74688603D}"/>
  <bookViews>
    <workbookView xWindow="-110" yWindow="-110" windowWidth="19420" windowHeight="10420" firstSheet="1" activeTab="1" xr2:uid="{00000000-000D-0000-FFFF-FFFF00000000}"/>
  </bookViews>
  <sheets>
    <sheet name="Working sheet 2014" sheetId="3" state="hidden" r:id="rId1"/>
    <sheet name="Guidance" sheetId="26" r:id="rId2"/>
    <sheet name="Snapshot" sheetId="27" r:id="rId3"/>
    <sheet name="Results Framework" sheetId="21" r:id="rId4"/>
    <sheet name="Full Project Workplan" sheetId="28" r:id="rId5"/>
    <sheet name="AWPB Yr 1" sheetId="40" r:id="rId6"/>
    <sheet name="AWPB Yr 2" sheetId="47" r:id="rId7"/>
    <sheet name="AWPB Yr 3" sheetId="48" r:id="rId8"/>
    <sheet name="AWPB Yr 4" sheetId="49" r:id="rId9"/>
    <sheet name="AWPB Yr 5" sheetId="50" r:id="rId10"/>
    <sheet name="AWPB Yr 6" sheetId="51" r:id="rId11"/>
  </sheets>
  <definedNames>
    <definedName name="_xlnm._FilterDatabase" localSheetId="4" hidden="1">'Full Project Workplan'!$A$3:$H$3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4" i="21" l="1"/>
  <c r="Y14" i="21"/>
  <c r="S14" i="21"/>
  <c r="M14" i="21"/>
  <c r="J14" i="21"/>
  <c r="P14" i="21"/>
  <c r="J18" i="21"/>
  <c r="M23" i="21"/>
  <c r="J23" i="21"/>
  <c r="V45" i="21"/>
  <c r="Q107" i="40"/>
  <c r="I15" i="27"/>
  <c r="H15" i="27"/>
  <c r="G15" i="27"/>
  <c r="F15" i="27"/>
  <c r="I14" i="27"/>
  <c r="H14" i="27"/>
  <c r="G14" i="27"/>
  <c r="F14" i="27"/>
  <c r="I13" i="27"/>
  <c r="H13" i="27"/>
  <c r="G13" i="27"/>
  <c r="F13" i="27"/>
  <c r="D13" i="27"/>
  <c r="I12" i="27"/>
  <c r="H12" i="27"/>
  <c r="G12" i="27"/>
  <c r="F12" i="27"/>
  <c r="D12" i="27"/>
  <c r="I11" i="27"/>
  <c r="H11" i="27"/>
  <c r="G11" i="27"/>
  <c r="F11" i="27"/>
  <c r="D11" i="27"/>
  <c r="H10" i="27"/>
  <c r="I10" i="27"/>
  <c r="G10" i="27"/>
  <c r="F10" i="27"/>
  <c r="I9" i="27"/>
  <c r="H9" i="27"/>
  <c r="G9" i="27"/>
  <c r="I8" i="27"/>
  <c r="H8" i="27"/>
  <c r="G8" i="27"/>
  <c r="F9" i="27"/>
  <c r="F8" i="27"/>
  <c r="E13" i="27"/>
  <c r="E12" i="27"/>
  <c r="E11" i="27"/>
  <c r="E10" i="27"/>
  <c r="E8" i="27"/>
  <c r="B8" i="51"/>
  <c r="B9" i="51" s="1"/>
  <c r="B10" i="51" s="1"/>
  <c r="B12" i="51" s="1"/>
  <c r="B13" i="51" s="1"/>
  <c r="B14" i="51" s="1"/>
  <c r="B18" i="51" s="1"/>
  <c r="B19" i="51" s="1"/>
  <c r="B20" i="51" s="1"/>
  <c r="B21" i="51" s="1"/>
  <c r="B22" i="51" s="1"/>
  <c r="B24" i="51" s="1"/>
  <c r="B25" i="51" s="1"/>
  <c r="B26" i="51" s="1"/>
  <c r="B27" i="51" s="1"/>
  <c r="B28" i="51" s="1"/>
  <c r="B29" i="51" s="1"/>
  <c r="B30" i="51" s="1"/>
  <c r="B31" i="51" s="1"/>
  <c r="B32" i="51" s="1"/>
  <c r="B35" i="51" s="1"/>
  <c r="B36" i="51" s="1"/>
  <c r="B37" i="51" s="1"/>
  <c r="B40" i="51" s="1"/>
  <c r="B41" i="51" s="1"/>
  <c r="B42" i="51" s="1"/>
  <c r="B43" i="51" s="1"/>
  <c r="B47" i="51" s="1"/>
  <c r="B48" i="51" s="1"/>
  <c r="B49" i="51" s="1"/>
  <c r="B51" i="51" s="1"/>
  <c r="B52" i="51" s="1"/>
  <c r="B53" i="51" s="1"/>
  <c r="B56" i="51" s="1"/>
  <c r="B57" i="51" s="1"/>
  <c r="B58" i="51" s="1"/>
  <c r="B60" i="51" s="1"/>
  <c r="B61" i="51" s="1"/>
  <c r="B62" i="51" s="1"/>
  <c r="B66" i="51" s="1"/>
  <c r="B67" i="51" s="1"/>
  <c r="B68" i="51" s="1"/>
  <c r="B69" i="51" s="1"/>
  <c r="B70" i="51" s="1"/>
  <c r="B71" i="51" s="1"/>
  <c r="B72" i="51" s="1"/>
  <c r="B74" i="51" s="1"/>
  <c r="B75" i="51" s="1"/>
  <c r="B77" i="51" s="1"/>
  <c r="B78" i="51" s="1"/>
  <c r="B82" i="51" s="1"/>
  <c r="B83" i="51" s="1"/>
  <c r="B84" i="51" s="1"/>
  <c r="B86" i="51" s="1"/>
  <c r="B87" i="51" s="1"/>
  <c r="B88" i="51" s="1"/>
  <c r="B90" i="51" s="1"/>
  <c r="B91" i="51" s="1"/>
  <c r="B95" i="51" s="1"/>
  <c r="B96" i="51" s="1"/>
  <c r="B97" i="51" s="1"/>
  <c r="B98" i="51" s="1"/>
  <c r="B99" i="51" s="1"/>
  <c r="B100" i="51" s="1"/>
  <c r="B103" i="51" s="1"/>
  <c r="B104" i="51" s="1"/>
  <c r="B105" i="51" s="1"/>
  <c r="J102" i="51"/>
  <c r="S101" i="51"/>
  <c r="S94" i="51" s="1"/>
  <c r="S93" i="51" s="1"/>
  <c r="R101" i="51"/>
  <c r="N101" i="51"/>
  <c r="M101" i="51"/>
  <c r="I101" i="51"/>
  <c r="I94" i="51" s="1"/>
  <c r="I93" i="51" s="1"/>
  <c r="O100" i="51"/>
  <c r="J100" i="51"/>
  <c r="O99" i="51"/>
  <c r="J99" i="51"/>
  <c r="O98" i="51"/>
  <c r="J98" i="51"/>
  <c r="O97" i="51"/>
  <c r="J97" i="51"/>
  <c r="O96" i="51"/>
  <c r="O101" i="51" s="1"/>
  <c r="J96" i="51"/>
  <c r="O95" i="51"/>
  <c r="P101" i="51" s="1"/>
  <c r="J95" i="51"/>
  <c r="J101" i="51" s="1"/>
  <c r="J94" i="51" s="1"/>
  <c r="J93" i="51" s="1"/>
  <c r="R94" i="51"/>
  <c r="R93" i="51" s="1"/>
  <c r="S92" i="51"/>
  <c r="S81" i="51" s="1"/>
  <c r="S80" i="51" s="1"/>
  <c r="R92" i="51"/>
  <c r="R81" i="51" s="1"/>
  <c r="R80" i="51" s="1"/>
  <c r="Q92" i="51"/>
  <c r="N92" i="51"/>
  <c r="M92" i="51"/>
  <c r="I92" i="51"/>
  <c r="O91" i="51"/>
  <c r="J91" i="51"/>
  <c r="O90" i="51"/>
  <c r="O92" i="51" s="1"/>
  <c r="J90" i="51"/>
  <c r="J92" i="51" s="1"/>
  <c r="S89" i="51"/>
  <c r="R89" i="51"/>
  <c r="N89" i="51"/>
  <c r="M89" i="51"/>
  <c r="I89" i="51"/>
  <c r="O88" i="51"/>
  <c r="J88" i="51"/>
  <c r="O87" i="51"/>
  <c r="O89" i="51" s="1"/>
  <c r="J87" i="51"/>
  <c r="O86" i="51"/>
  <c r="J86" i="51"/>
  <c r="J89" i="51" s="1"/>
  <c r="S85" i="51"/>
  <c r="R85" i="51"/>
  <c r="N85" i="51"/>
  <c r="M85" i="51"/>
  <c r="I85" i="51"/>
  <c r="O84" i="51"/>
  <c r="J84" i="51"/>
  <c r="O83" i="51"/>
  <c r="O85" i="51" s="1"/>
  <c r="J83" i="51"/>
  <c r="O82" i="51"/>
  <c r="P92" i="51" s="1"/>
  <c r="J82" i="51"/>
  <c r="J85" i="51" s="1"/>
  <c r="I81" i="51"/>
  <c r="I80" i="51" s="1"/>
  <c r="S79" i="51"/>
  <c r="R79" i="51"/>
  <c r="P79" i="51"/>
  <c r="N79" i="51"/>
  <c r="M79" i="51"/>
  <c r="I79" i="51"/>
  <c r="O78" i="51"/>
  <c r="J78" i="51"/>
  <c r="O77" i="51"/>
  <c r="O79" i="51" s="1"/>
  <c r="J77" i="51"/>
  <c r="J79" i="51" s="1"/>
  <c r="S76" i="51"/>
  <c r="R76" i="51"/>
  <c r="N76" i="51"/>
  <c r="M76" i="51"/>
  <c r="I76" i="51"/>
  <c r="O75" i="51"/>
  <c r="J75" i="51"/>
  <c r="O74" i="51"/>
  <c r="O76" i="51" s="1"/>
  <c r="J74" i="51"/>
  <c r="J76" i="51" s="1"/>
  <c r="S73" i="51"/>
  <c r="S65" i="51" s="1"/>
  <c r="S64" i="51" s="1"/>
  <c r="R73" i="51"/>
  <c r="N73" i="51"/>
  <c r="M73" i="51"/>
  <c r="I73" i="51"/>
  <c r="O72" i="51"/>
  <c r="J72" i="51"/>
  <c r="O71" i="51"/>
  <c r="J71" i="51"/>
  <c r="O70" i="51"/>
  <c r="J70" i="51"/>
  <c r="O69" i="51"/>
  <c r="J69" i="51"/>
  <c r="O68" i="51"/>
  <c r="J68" i="51"/>
  <c r="O67" i="51"/>
  <c r="Q79" i="51" s="1"/>
  <c r="J67" i="51"/>
  <c r="O66" i="51"/>
  <c r="J66" i="51"/>
  <c r="J73" i="51" s="1"/>
  <c r="J65" i="51" s="1"/>
  <c r="J64" i="51" s="1"/>
  <c r="R65" i="51"/>
  <c r="R64" i="51" s="1"/>
  <c r="I65" i="51"/>
  <c r="I64" i="51" s="1"/>
  <c r="S63" i="51"/>
  <c r="R63" i="51"/>
  <c r="Q63" i="51"/>
  <c r="P63" i="51"/>
  <c r="N63" i="51"/>
  <c r="M63" i="51"/>
  <c r="I63" i="51"/>
  <c r="O62" i="51"/>
  <c r="J62" i="51"/>
  <c r="O61" i="51"/>
  <c r="O63" i="51" s="1"/>
  <c r="J61" i="51"/>
  <c r="O60" i="51"/>
  <c r="J60" i="51"/>
  <c r="J63" i="51" s="1"/>
  <c r="S59" i="51"/>
  <c r="R59" i="51"/>
  <c r="N59" i="51"/>
  <c r="M59" i="51"/>
  <c r="I59" i="51"/>
  <c r="O58" i="51"/>
  <c r="J58" i="51"/>
  <c r="O57" i="51"/>
  <c r="O59" i="51" s="1"/>
  <c r="J57" i="51"/>
  <c r="O56" i="51"/>
  <c r="J56" i="51"/>
  <c r="J59" i="51" s="1"/>
  <c r="S55" i="51"/>
  <c r="R55" i="51"/>
  <c r="R45" i="51" s="1"/>
  <c r="I55" i="51"/>
  <c r="S54" i="51"/>
  <c r="S46" i="51" s="1"/>
  <c r="S45" i="51" s="1"/>
  <c r="R54" i="51"/>
  <c r="N54" i="51"/>
  <c r="M54" i="51"/>
  <c r="I54" i="51"/>
  <c r="O53" i="51"/>
  <c r="J53" i="51"/>
  <c r="O52" i="51"/>
  <c r="O54" i="51" s="1"/>
  <c r="J52" i="51"/>
  <c r="O51" i="51"/>
  <c r="J51" i="51"/>
  <c r="J54" i="51" s="1"/>
  <c r="S50" i="51"/>
  <c r="R50" i="51"/>
  <c r="N50" i="51"/>
  <c r="M50" i="51"/>
  <c r="I50" i="51"/>
  <c r="O49" i="51"/>
  <c r="O50" i="51" s="1"/>
  <c r="J49" i="51"/>
  <c r="O48" i="51"/>
  <c r="J48" i="51"/>
  <c r="J50" i="51" s="1"/>
  <c r="O47" i="51"/>
  <c r="P54" i="51" s="1"/>
  <c r="J47" i="51"/>
  <c r="R46" i="51"/>
  <c r="I46" i="51"/>
  <c r="I45" i="51" s="1"/>
  <c r="S44" i="51"/>
  <c r="R44" i="51"/>
  <c r="N44" i="51"/>
  <c r="M44" i="51"/>
  <c r="I44" i="51"/>
  <c r="O43" i="51"/>
  <c r="J43" i="51"/>
  <c r="O42" i="51"/>
  <c r="P44" i="51" s="1"/>
  <c r="J42" i="51"/>
  <c r="O41" i="51"/>
  <c r="J41" i="51"/>
  <c r="O40" i="51"/>
  <c r="J40" i="51"/>
  <c r="J44" i="51" s="1"/>
  <c r="J39" i="51" s="1"/>
  <c r="S39" i="51"/>
  <c r="R39" i="51"/>
  <c r="I39" i="51"/>
  <c r="S38" i="51"/>
  <c r="R38" i="51"/>
  <c r="N38" i="51"/>
  <c r="M38" i="51"/>
  <c r="J38" i="51"/>
  <c r="I38" i="51"/>
  <c r="O37" i="51"/>
  <c r="J37" i="51"/>
  <c r="O36" i="51"/>
  <c r="O38" i="51" s="1"/>
  <c r="J36" i="51"/>
  <c r="O35" i="51"/>
  <c r="J35" i="51"/>
  <c r="S34" i="51"/>
  <c r="R34" i="51"/>
  <c r="J34" i="51"/>
  <c r="I34" i="51"/>
  <c r="S33" i="51"/>
  <c r="R33" i="51"/>
  <c r="N33" i="51"/>
  <c r="M33" i="51"/>
  <c r="I33" i="51"/>
  <c r="O32" i="51"/>
  <c r="J32" i="51"/>
  <c r="O31" i="51"/>
  <c r="J31" i="51"/>
  <c r="O30" i="51"/>
  <c r="J30" i="51"/>
  <c r="O29" i="51"/>
  <c r="J29" i="51"/>
  <c r="O28" i="51"/>
  <c r="J28" i="51"/>
  <c r="O27" i="51"/>
  <c r="J27" i="51"/>
  <c r="O26" i="51"/>
  <c r="J26" i="51"/>
  <c r="O25" i="51"/>
  <c r="J25" i="51"/>
  <c r="J33" i="51" s="1"/>
  <c r="O24" i="51"/>
  <c r="O33" i="51" s="1"/>
  <c r="J24" i="51"/>
  <c r="S23" i="51"/>
  <c r="R23" i="51"/>
  <c r="R17" i="51" s="1"/>
  <c r="R16" i="51" s="1"/>
  <c r="N23" i="51"/>
  <c r="M23" i="51"/>
  <c r="I23" i="51"/>
  <c r="I17" i="51" s="1"/>
  <c r="I16" i="51" s="1"/>
  <c r="O22" i="51"/>
  <c r="J22" i="51"/>
  <c r="O21" i="51"/>
  <c r="J21" i="51"/>
  <c r="O20" i="51"/>
  <c r="J20" i="51"/>
  <c r="O19" i="51"/>
  <c r="J19" i="51"/>
  <c r="O18" i="51"/>
  <c r="O23" i="51" s="1"/>
  <c r="J18" i="51"/>
  <c r="J23" i="51" s="1"/>
  <c r="J17" i="51" s="1"/>
  <c r="J16" i="51" s="1"/>
  <c r="S17" i="51"/>
  <c r="S16" i="51"/>
  <c r="S15" i="51"/>
  <c r="S7" i="51" s="1"/>
  <c r="S6" i="51" s="1"/>
  <c r="S5" i="51" s="1"/>
  <c r="R15" i="51"/>
  <c r="N15" i="51"/>
  <c r="M15" i="51"/>
  <c r="I15" i="51"/>
  <c r="O14" i="51"/>
  <c r="J14" i="51"/>
  <c r="O13" i="51"/>
  <c r="O15" i="51" s="1"/>
  <c r="J13" i="51"/>
  <c r="O12" i="51"/>
  <c r="J12" i="51"/>
  <c r="J15" i="51" s="1"/>
  <c r="S11" i="51"/>
  <c r="R11" i="51"/>
  <c r="N11" i="51"/>
  <c r="M11" i="51"/>
  <c r="I11" i="51"/>
  <c r="O10" i="51"/>
  <c r="J10" i="51"/>
  <c r="O9" i="51"/>
  <c r="O11" i="51" s="1"/>
  <c r="J9" i="51"/>
  <c r="O8" i="51"/>
  <c r="Q107" i="51" s="1"/>
  <c r="J8" i="51"/>
  <c r="J11" i="51" s="1"/>
  <c r="R7" i="51"/>
  <c r="R6" i="51" s="1"/>
  <c r="I7" i="51"/>
  <c r="I6" i="51" s="1"/>
  <c r="I5" i="51" s="1"/>
  <c r="B8" i="50"/>
  <c r="B9" i="50" s="1"/>
  <c r="B10" i="50" s="1"/>
  <c r="B12" i="50" s="1"/>
  <c r="B13" i="50" s="1"/>
  <c r="B14" i="50" s="1"/>
  <c r="B18" i="50" s="1"/>
  <c r="B19" i="50" s="1"/>
  <c r="B20" i="50" s="1"/>
  <c r="B21" i="50" s="1"/>
  <c r="B22" i="50" s="1"/>
  <c r="B24" i="50" s="1"/>
  <c r="B25" i="50" s="1"/>
  <c r="B26" i="50" s="1"/>
  <c r="B27" i="50" s="1"/>
  <c r="B28" i="50" s="1"/>
  <c r="B29" i="50" s="1"/>
  <c r="B30" i="50" s="1"/>
  <c r="B31" i="50" s="1"/>
  <c r="B32" i="50" s="1"/>
  <c r="B35" i="50" s="1"/>
  <c r="B36" i="50" s="1"/>
  <c r="B37" i="50" s="1"/>
  <c r="B40" i="50" s="1"/>
  <c r="B41" i="50" s="1"/>
  <c r="B42" i="50" s="1"/>
  <c r="B43" i="50" s="1"/>
  <c r="B47" i="50" s="1"/>
  <c r="B48" i="50" s="1"/>
  <c r="B49" i="50" s="1"/>
  <c r="B51" i="50" s="1"/>
  <c r="B52" i="50" s="1"/>
  <c r="B53" i="50" s="1"/>
  <c r="B56" i="50" s="1"/>
  <c r="B57" i="50" s="1"/>
  <c r="B58" i="50" s="1"/>
  <c r="B60" i="50" s="1"/>
  <c r="B61" i="50" s="1"/>
  <c r="B62" i="50" s="1"/>
  <c r="B66" i="50" s="1"/>
  <c r="B67" i="50" s="1"/>
  <c r="B68" i="50" s="1"/>
  <c r="B69" i="50" s="1"/>
  <c r="B70" i="50" s="1"/>
  <c r="B71" i="50" s="1"/>
  <c r="B72" i="50" s="1"/>
  <c r="B74" i="50" s="1"/>
  <c r="B75" i="50" s="1"/>
  <c r="B77" i="50" s="1"/>
  <c r="B78" i="50" s="1"/>
  <c r="B82" i="50" s="1"/>
  <c r="B83" i="50" s="1"/>
  <c r="B84" i="50" s="1"/>
  <c r="B86" i="50" s="1"/>
  <c r="B87" i="50" s="1"/>
  <c r="B88" i="50" s="1"/>
  <c r="B90" i="50" s="1"/>
  <c r="B91" i="50" s="1"/>
  <c r="B95" i="50" s="1"/>
  <c r="B96" i="50" s="1"/>
  <c r="B97" i="50" s="1"/>
  <c r="B98" i="50" s="1"/>
  <c r="B99" i="50" s="1"/>
  <c r="B100" i="50" s="1"/>
  <c r="B103" i="50" s="1"/>
  <c r="B104" i="50" s="1"/>
  <c r="B105" i="50" s="1"/>
  <c r="J102" i="50"/>
  <c r="S101" i="50"/>
  <c r="R101" i="50"/>
  <c r="O101" i="50"/>
  <c r="N101" i="50"/>
  <c r="M101" i="50"/>
  <c r="I101" i="50"/>
  <c r="O100" i="50"/>
  <c r="J100" i="50"/>
  <c r="O99" i="50"/>
  <c r="P101" i="50" s="1"/>
  <c r="J99" i="50"/>
  <c r="O98" i="50"/>
  <c r="J98" i="50"/>
  <c r="O97" i="50"/>
  <c r="Q101" i="50" s="1"/>
  <c r="J97" i="50"/>
  <c r="J101" i="50" s="1"/>
  <c r="J94" i="50" s="1"/>
  <c r="J93" i="50" s="1"/>
  <c r="O96" i="50"/>
  <c r="J96" i="50"/>
  <c r="O95" i="50"/>
  <c r="J95" i="50"/>
  <c r="S94" i="50"/>
  <c r="S93" i="50" s="1"/>
  <c r="R94" i="50"/>
  <c r="R93" i="50" s="1"/>
  <c r="I94" i="50"/>
  <c r="I93" i="50"/>
  <c r="S92" i="50"/>
  <c r="S81" i="50" s="1"/>
  <c r="S80" i="50" s="1"/>
  <c r="R92" i="50"/>
  <c r="R81" i="50" s="1"/>
  <c r="R80" i="50" s="1"/>
  <c r="N92" i="50"/>
  <c r="M92" i="50"/>
  <c r="J92" i="50"/>
  <c r="I92" i="50"/>
  <c r="I81" i="50" s="1"/>
  <c r="I80" i="50" s="1"/>
  <c r="O91" i="50"/>
  <c r="J91" i="50"/>
  <c r="O90" i="50"/>
  <c r="O92" i="50" s="1"/>
  <c r="J90" i="50"/>
  <c r="S89" i="50"/>
  <c r="R89" i="50"/>
  <c r="N89" i="50"/>
  <c r="M89" i="50"/>
  <c r="I89" i="50"/>
  <c r="O88" i="50"/>
  <c r="J88" i="50"/>
  <c r="J89" i="50" s="1"/>
  <c r="O87" i="50"/>
  <c r="O89" i="50" s="1"/>
  <c r="J87" i="50"/>
  <c r="O86" i="50"/>
  <c r="J86" i="50"/>
  <c r="S85" i="50"/>
  <c r="R85" i="50"/>
  <c r="N85" i="50"/>
  <c r="M85" i="50"/>
  <c r="I85" i="50"/>
  <c r="O84" i="50"/>
  <c r="J84" i="50"/>
  <c r="J85" i="50" s="1"/>
  <c r="O83" i="50"/>
  <c r="O85" i="50" s="1"/>
  <c r="J83" i="50"/>
  <c r="O82" i="50"/>
  <c r="Q92" i="50" s="1"/>
  <c r="J82" i="50"/>
  <c r="S79" i="50"/>
  <c r="R79" i="50"/>
  <c r="N79" i="50"/>
  <c r="M79" i="50"/>
  <c r="I79" i="50"/>
  <c r="O78" i="50"/>
  <c r="J78" i="50"/>
  <c r="O77" i="50"/>
  <c r="O79" i="50" s="1"/>
  <c r="J77" i="50"/>
  <c r="J79" i="50" s="1"/>
  <c r="S76" i="50"/>
  <c r="R76" i="50"/>
  <c r="N76" i="50"/>
  <c r="M76" i="50"/>
  <c r="I76" i="50"/>
  <c r="O75" i="50"/>
  <c r="J75" i="50"/>
  <c r="O74" i="50"/>
  <c r="O76" i="50" s="1"/>
  <c r="J74" i="50"/>
  <c r="J76" i="50" s="1"/>
  <c r="S73" i="50"/>
  <c r="R73" i="50"/>
  <c r="N73" i="50"/>
  <c r="M73" i="50"/>
  <c r="I73" i="50"/>
  <c r="I65" i="50" s="1"/>
  <c r="I64" i="50" s="1"/>
  <c r="O72" i="50"/>
  <c r="J72" i="50"/>
  <c r="O71" i="50"/>
  <c r="J71" i="50"/>
  <c r="O70" i="50"/>
  <c r="J70" i="50"/>
  <c r="J73" i="50" s="1"/>
  <c r="O69" i="50"/>
  <c r="J69" i="50"/>
  <c r="O68" i="50"/>
  <c r="J68" i="50"/>
  <c r="O67" i="50"/>
  <c r="Q79" i="50" s="1"/>
  <c r="J67" i="50"/>
  <c r="O66" i="50"/>
  <c r="P79" i="50" s="1"/>
  <c r="J66" i="50"/>
  <c r="S65" i="50"/>
  <c r="S64" i="50" s="1"/>
  <c r="R65" i="50"/>
  <c r="R64" i="50" s="1"/>
  <c r="S63" i="50"/>
  <c r="R63" i="50"/>
  <c r="R55" i="50" s="1"/>
  <c r="Q63" i="50"/>
  <c r="N63" i="50"/>
  <c r="M63" i="50"/>
  <c r="I63" i="50"/>
  <c r="O62" i="50"/>
  <c r="J62" i="50"/>
  <c r="O61" i="50"/>
  <c r="J61" i="50"/>
  <c r="O60" i="50"/>
  <c r="O63" i="50" s="1"/>
  <c r="J60" i="50"/>
  <c r="J63" i="50" s="1"/>
  <c r="S59" i="50"/>
  <c r="R59" i="50"/>
  <c r="N59" i="50"/>
  <c r="M59" i="50"/>
  <c r="I59" i="50"/>
  <c r="I55" i="50" s="1"/>
  <c r="O58" i="50"/>
  <c r="J58" i="50"/>
  <c r="O57" i="50"/>
  <c r="J57" i="50"/>
  <c r="O56" i="50"/>
  <c r="P63" i="50" s="1"/>
  <c r="J56" i="50"/>
  <c r="J59" i="50" s="1"/>
  <c r="J55" i="50" s="1"/>
  <c r="S55" i="50"/>
  <c r="S54" i="50"/>
  <c r="R54" i="50"/>
  <c r="O54" i="50"/>
  <c r="N54" i="50"/>
  <c r="M54" i="50"/>
  <c r="I54" i="50"/>
  <c r="O53" i="50"/>
  <c r="J53" i="50"/>
  <c r="O52" i="50"/>
  <c r="J52" i="50"/>
  <c r="O51" i="50"/>
  <c r="J51" i="50"/>
  <c r="J54" i="50" s="1"/>
  <c r="S50" i="50"/>
  <c r="R50" i="50"/>
  <c r="N50" i="50"/>
  <c r="M50" i="50"/>
  <c r="I50" i="50"/>
  <c r="O49" i="50"/>
  <c r="J49" i="50"/>
  <c r="O48" i="50"/>
  <c r="O50" i="50" s="1"/>
  <c r="J48" i="50"/>
  <c r="O47" i="50"/>
  <c r="J47" i="50"/>
  <c r="J50" i="50" s="1"/>
  <c r="J46" i="50" s="1"/>
  <c r="J45" i="50" s="1"/>
  <c r="S46" i="50"/>
  <c r="S45" i="50" s="1"/>
  <c r="R46" i="50"/>
  <c r="I46" i="50"/>
  <c r="I45" i="50" s="1"/>
  <c r="S44" i="50"/>
  <c r="R44" i="50"/>
  <c r="R39" i="50" s="1"/>
  <c r="N44" i="50"/>
  <c r="M44" i="50"/>
  <c r="I44" i="50"/>
  <c r="O43" i="50"/>
  <c r="J43" i="50"/>
  <c r="O42" i="50"/>
  <c r="J42" i="50"/>
  <c r="O41" i="50"/>
  <c r="P44" i="50" s="1"/>
  <c r="J41" i="50"/>
  <c r="O40" i="50"/>
  <c r="O44" i="50" s="1"/>
  <c r="J40" i="50"/>
  <c r="J44" i="50" s="1"/>
  <c r="J39" i="50" s="1"/>
  <c r="S39" i="50"/>
  <c r="I39" i="50"/>
  <c r="S38" i="50"/>
  <c r="R38" i="50"/>
  <c r="P38" i="50"/>
  <c r="N38" i="50"/>
  <c r="M38" i="50"/>
  <c r="I38" i="50"/>
  <c r="O37" i="50"/>
  <c r="J37" i="50"/>
  <c r="J38" i="50" s="1"/>
  <c r="J34" i="50" s="1"/>
  <c r="O36" i="50"/>
  <c r="J36" i="50"/>
  <c r="O35" i="50"/>
  <c r="O38" i="50" s="1"/>
  <c r="J35" i="50"/>
  <c r="S34" i="50"/>
  <c r="R34" i="50"/>
  <c r="I34" i="50"/>
  <c r="S33" i="50"/>
  <c r="R33" i="50"/>
  <c r="N33" i="50"/>
  <c r="M33" i="50"/>
  <c r="I33" i="50"/>
  <c r="O32" i="50"/>
  <c r="J32" i="50"/>
  <c r="O31" i="50"/>
  <c r="J31" i="50"/>
  <c r="O30" i="50"/>
  <c r="J30" i="50"/>
  <c r="O29" i="50"/>
  <c r="J29" i="50"/>
  <c r="O28" i="50"/>
  <c r="J28" i="50"/>
  <c r="O27" i="50"/>
  <c r="J27" i="50"/>
  <c r="O26" i="50"/>
  <c r="J26" i="50"/>
  <c r="O25" i="50"/>
  <c r="O33" i="50" s="1"/>
  <c r="J25" i="50"/>
  <c r="O24" i="50"/>
  <c r="J24" i="50"/>
  <c r="J33" i="50" s="1"/>
  <c r="S23" i="50"/>
  <c r="R23" i="50"/>
  <c r="R17" i="50" s="1"/>
  <c r="R16" i="50" s="1"/>
  <c r="O23" i="50"/>
  <c r="N23" i="50"/>
  <c r="M23" i="50"/>
  <c r="I23" i="50"/>
  <c r="O22" i="50"/>
  <c r="J22" i="50"/>
  <c r="O21" i="50"/>
  <c r="Q44" i="50" s="1"/>
  <c r="J21" i="50"/>
  <c r="O20" i="50"/>
  <c r="J20" i="50"/>
  <c r="O19" i="50"/>
  <c r="J19" i="50"/>
  <c r="J23" i="50" s="1"/>
  <c r="O18" i="50"/>
  <c r="P33" i="50" s="1"/>
  <c r="J18" i="50"/>
  <c r="S17" i="50"/>
  <c r="I17" i="50"/>
  <c r="I16" i="50" s="1"/>
  <c r="S16" i="50"/>
  <c r="S15" i="50"/>
  <c r="S7" i="50" s="1"/>
  <c r="S6" i="50" s="1"/>
  <c r="S5" i="50" s="1"/>
  <c r="S106" i="50" s="1"/>
  <c r="R15" i="50"/>
  <c r="N15" i="50"/>
  <c r="M15" i="50"/>
  <c r="I15" i="50"/>
  <c r="O14" i="50"/>
  <c r="J14" i="50"/>
  <c r="O13" i="50"/>
  <c r="O15" i="50" s="1"/>
  <c r="J13" i="50"/>
  <c r="O12" i="50"/>
  <c r="J12" i="50"/>
  <c r="J15" i="50" s="1"/>
  <c r="S11" i="50"/>
  <c r="R11" i="50"/>
  <c r="N11" i="50"/>
  <c r="M11" i="50"/>
  <c r="I11" i="50"/>
  <c r="I7" i="50" s="1"/>
  <c r="I6" i="50" s="1"/>
  <c r="I5" i="50" s="1"/>
  <c r="I106" i="50" s="1"/>
  <c r="I108" i="50" s="1"/>
  <c r="O10" i="50"/>
  <c r="J10" i="50"/>
  <c r="O9" i="50"/>
  <c r="Q15" i="50" s="1"/>
  <c r="J9" i="50"/>
  <c r="O8" i="50"/>
  <c r="Q107" i="50" s="1"/>
  <c r="J8" i="50"/>
  <c r="J11" i="50" s="1"/>
  <c r="J7" i="50" s="1"/>
  <c r="J6" i="50" s="1"/>
  <c r="R7" i="50"/>
  <c r="R6" i="50" s="1"/>
  <c r="B8" i="49"/>
  <c r="B9" i="49" s="1"/>
  <c r="B10" i="49" s="1"/>
  <c r="B12" i="49" s="1"/>
  <c r="B13" i="49" s="1"/>
  <c r="B14" i="49" s="1"/>
  <c r="B18" i="49" s="1"/>
  <c r="B19" i="49" s="1"/>
  <c r="B20" i="49" s="1"/>
  <c r="B21" i="49" s="1"/>
  <c r="B22" i="49" s="1"/>
  <c r="B24" i="49" s="1"/>
  <c r="B25" i="49" s="1"/>
  <c r="B26" i="49" s="1"/>
  <c r="B27" i="49" s="1"/>
  <c r="B28" i="49" s="1"/>
  <c r="B29" i="49" s="1"/>
  <c r="B30" i="49" s="1"/>
  <c r="B31" i="49" s="1"/>
  <c r="B32" i="49" s="1"/>
  <c r="B35" i="49" s="1"/>
  <c r="B36" i="49" s="1"/>
  <c r="B37" i="49" s="1"/>
  <c r="B40" i="49" s="1"/>
  <c r="B41" i="49" s="1"/>
  <c r="B42" i="49" s="1"/>
  <c r="B43" i="49" s="1"/>
  <c r="B47" i="49" s="1"/>
  <c r="B48" i="49" s="1"/>
  <c r="B49" i="49" s="1"/>
  <c r="B51" i="49" s="1"/>
  <c r="B52" i="49" s="1"/>
  <c r="B53" i="49" s="1"/>
  <c r="B56" i="49" s="1"/>
  <c r="B57" i="49" s="1"/>
  <c r="B58" i="49" s="1"/>
  <c r="B60" i="49" s="1"/>
  <c r="B61" i="49" s="1"/>
  <c r="B62" i="49" s="1"/>
  <c r="B66" i="49" s="1"/>
  <c r="B67" i="49" s="1"/>
  <c r="B68" i="49" s="1"/>
  <c r="B69" i="49" s="1"/>
  <c r="B70" i="49" s="1"/>
  <c r="B71" i="49" s="1"/>
  <c r="B72" i="49" s="1"/>
  <c r="B74" i="49" s="1"/>
  <c r="B75" i="49" s="1"/>
  <c r="B77" i="49" s="1"/>
  <c r="B78" i="49" s="1"/>
  <c r="B82" i="49" s="1"/>
  <c r="B83" i="49" s="1"/>
  <c r="B84" i="49" s="1"/>
  <c r="B86" i="49" s="1"/>
  <c r="B87" i="49" s="1"/>
  <c r="B88" i="49" s="1"/>
  <c r="B90" i="49" s="1"/>
  <c r="B91" i="49" s="1"/>
  <c r="B95" i="49" s="1"/>
  <c r="B96" i="49" s="1"/>
  <c r="B97" i="49" s="1"/>
  <c r="B98" i="49" s="1"/>
  <c r="B99" i="49" s="1"/>
  <c r="B100" i="49" s="1"/>
  <c r="B103" i="49" s="1"/>
  <c r="B104" i="49" s="1"/>
  <c r="B105" i="49" s="1"/>
  <c r="J102" i="49"/>
  <c r="S101" i="49"/>
  <c r="S94" i="49" s="1"/>
  <c r="S93" i="49" s="1"/>
  <c r="R101" i="49"/>
  <c r="N101" i="49"/>
  <c r="M101" i="49"/>
  <c r="I101" i="49"/>
  <c r="I94" i="49" s="1"/>
  <c r="I93" i="49" s="1"/>
  <c r="O100" i="49"/>
  <c r="J100" i="49"/>
  <c r="O99" i="49"/>
  <c r="J99" i="49"/>
  <c r="O98" i="49"/>
  <c r="J98" i="49"/>
  <c r="J101" i="49" s="1"/>
  <c r="J94" i="49" s="1"/>
  <c r="J93" i="49" s="1"/>
  <c r="O97" i="49"/>
  <c r="J97" i="49"/>
  <c r="O96" i="49"/>
  <c r="J96" i="49"/>
  <c r="O95" i="49"/>
  <c r="Q101" i="49" s="1"/>
  <c r="J95" i="49"/>
  <c r="R94" i="49"/>
  <c r="R93" i="49"/>
  <c r="S92" i="49"/>
  <c r="R92" i="49"/>
  <c r="R81" i="49" s="1"/>
  <c r="R80" i="49" s="1"/>
  <c r="N92" i="49"/>
  <c r="M92" i="49"/>
  <c r="I92" i="49"/>
  <c r="O91" i="49"/>
  <c r="J91" i="49"/>
  <c r="O90" i="49"/>
  <c r="O92" i="49" s="1"/>
  <c r="J90" i="49"/>
  <c r="J92" i="49" s="1"/>
  <c r="S89" i="49"/>
  <c r="R89" i="49"/>
  <c r="N89" i="49"/>
  <c r="M89" i="49"/>
  <c r="I89" i="49"/>
  <c r="O88" i="49"/>
  <c r="J88" i="49"/>
  <c r="O87" i="49"/>
  <c r="O89" i="49" s="1"/>
  <c r="J87" i="49"/>
  <c r="O86" i="49"/>
  <c r="J86" i="49"/>
  <c r="J89" i="49" s="1"/>
  <c r="S85" i="49"/>
  <c r="R85" i="49"/>
  <c r="N85" i="49"/>
  <c r="M85" i="49"/>
  <c r="I85" i="49"/>
  <c r="I81" i="49" s="1"/>
  <c r="I80" i="49" s="1"/>
  <c r="O84" i="49"/>
  <c r="J84" i="49"/>
  <c r="O83" i="49"/>
  <c r="O85" i="49" s="1"/>
  <c r="J83" i="49"/>
  <c r="O82" i="49"/>
  <c r="Q92" i="49" s="1"/>
  <c r="J82" i="49"/>
  <c r="J85" i="49" s="1"/>
  <c r="S81" i="49"/>
  <c r="S80" i="49" s="1"/>
  <c r="S79" i="49"/>
  <c r="R79" i="49"/>
  <c r="N79" i="49"/>
  <c r="M79" i="49"/>
  <c r="I79" i="49"/>
  <c r="O78" i="49"/>
  <c r="J78" i="49"/>
  <c r="O77" i="49"/>
  <c r="O79" i="49" s="1"/>
  <c r="J77" i="49"/>
  <c r="J79" i="49" s="1"/>
  <c r="S76" i="49"/>
  <c r="R76" i="49"/>
  <c r="N76" i="49"/>
  <c r="M76" i="49"/>
  <c r="I76" i="49"/>
  <c r="O75" i="49"/>
  <c r="J75" i="49"/>
  <c r="O74" i="49"/>
  <c r="O76" i="49" s="1"/>
  <c r="J74" i="49"/>
  <c r="J76" i="49" s="1"/>
  <c r="S73" i="49"/>
  <c r="R73" i="49"/>
  <c r="R65" i="49" s="1"/>
  <c r="R64" i="49" s="1"/>
  <c r="N73" i="49"/>
  <c r="M73" i="49"/>
  <c r="I73" i="49"/>
  <c r="I65" i="49" s="1"/>
  <c r="I64" i="49" s="1"/>
  <c r="O72" i="49"/>
  <c r="J72" i="49"/>
  <c r="O71" i="49"/>
  <c r="O73" i="49" s="1"/>
  <c r="J71" i="49"/>
  <c r="O70" i="49"/>
  <c r="J70" i="49"/>
  <c r="O69" i="49"/>
  <c r="J69" i="49"/>
  <c r="O68" i="49"/>
  <c r="J68" i="49"/>
  <c r="O67" i="49"/>
  <c r="Q79" i="49" s="1"/>
  <c r="J67" i="49"/>
  <c r="O66" i="49"/>
  <c r="P79" i="49" s="1"/>
  <c r="J66" i="49"/>
  <c r="J73" i="49" s="1"/>
  <c r="S65" i="49"/>
  <c r="S64" i="49" s="1"/>
  <c r="S63" i="49"/>
  <c r="R63" i="49"/>
  <c r="P63" i="49"/>
  <c r="N63" i="49"/>
  <c r="M63" i="49"/>
  <c r="I63" i="49"/>
  <c r="O62" i="49"/>
  <c r="J62" i="49"/>
  <c r="O61" i="49"/>
  <c r="J61" i="49"/>
  <c r="O60" i="49"/>
  <c r="O63" i="49" s="1"/>
  <c r="J60" i="49"/>
  <c r="J63" i="49" s="1"/>
  <c r="S59" i="49"/>
  <c r="R59" i="49"/>
  <c r="N59" i="49"/>
  <c r="M59" i="49"/>
  <c r="I59" i="49"/>
  <c r="I55" i="49" s="1"/>
  <c r="I45" i="49" s="1"/>
  <c r="O58" i="49"/>
  <c r="J58" i="49"/>
  <c r="O57" i="49"/>
  <c r="J57" i="49"/>
  <c r="O56" i="49"/>
  <c r="O59" i="49" s="1"/>
  <c r="J56" i="49"/>
  <c r="J59" i="49" s="1"/>
  <c r="S55" i="49"/>
  <c r="R55" i="49"/>
  <c r="S54" i="49"/>
  <c r="S46" i="49" s="1"/>
  <c r="S45" i="49" s="1"/>
  <c r="R54" i="49"/>
  <c r="N54" i="49"/>
  <c r="M54" i="49"/>
  <c r="I54" i="49"/>
  <c r="O53" i="49"/>
  <c r="J53" i="49"/>
  <c r="O52" i="49"/>
  <c r="J52" i="49"/>
  <c r="O51" i="49"/>
  <c r="O54" i="49" s="1"/>
  <c r="J51" i="49"/>
  <c r="J54" i="49" s="1"/>
  <c r="S50" i="49"/>
  <c r="R50" i="49"/>
  <c r="N50" i="49"/>
  <c r="M50" i="49"/>
  <c r="I50" i="49"/>
  <c r="O49" i="49"/>
  <c r="P54" i="49" s="1"/>
  <c r="J49" i="49"/>
  <c r="O48" i="49"/>
  <c r="J48" i="49"/>
  <c r="O47" i="49"/>
  <c r="O50" i="49" s="1"/>
  <c r="J47" i="49"/>
  <c r="J50" i="49" s="1"/>
  <c r="R46" i="49"/>
  <c r="R45" i="49" s="1"/>
  <c r="I46" i="49"/>
  <c r="S44" i="49"/>
  <c r="S39" i="49" s="1"/>
  <c r="R44" i="49"/>
  <c r="R39" i="49" s="1"/>
  <c r="N44" i="49"/>
  <c r="M44" i="49"/>
  <c r="J44" i="49"/>
  <c r="J39" i="49" s="1"/>
  <c r="I44" i="49"/>
  <c r="O43" i="49"/>
  <c r="J43" i="49"/>
  <c r="O42" i="49"/>
  <c r="J42" i="49"/>
  <c r="O41" i="49"/>
  <c r="O44" i="49" s="1"/>
  <c r="J41" i="49"/>
  <c r="O40" i="49"/>
  <c r="J40" i="49"/>
  <c r="I39" i="49"/>
  <c r="S38" i="49"/>
  <c r="S34" i="49" s="1"/>
  <c r="R38" i="49"/>
  <c r="N38" i="49"/>
  <c r="M38" i="49"/>
  <c r="J38" i="49"/>
  <c r="J34" i="49" s="1"/>
  <c r="I38" i="49"/>
  <c r="I34" i="49" s="1"/>
  <c r="O37" i="49"/>
  <c r="J37" i="49"/>
  <c r="O36" i="49"/>
  <c r="J36" i="49"/>
  <c r="O35" i="49"/>
  <c r="O38" i="49" s="1"/>
  <c r="J35" i="49"/>
  <c r="R34" i="49"/>
  <c r="S33" i="49"/>
  <c r="R33" i="49"/>
  <c r="R17" i="49" s="1"/>
  <c r="R16" i="49" s="1"/>
  <c r="N33" i="49"/>
  <c r="M33" i="49"/>
  <c r="I33" i="49"/>
  <c r="O32" i="49"/>
  <c r="J32" i="49"/>
  <c r="O31" i="49"/>
  <c r="J31" i="49"/>
  <c r="O30" i="49"/>
  <c r="J30" i="49"/>
  <c r="O29" i="49"/>
  <c r="J29" i="49"/>
  <c r="O28" i="49"/>
  <c r="J28" i="49"/>
  <c r="O27" i="49"/>
  <c r="J27" i="49"/>
  <c r="O26" i="49"/>
  <c r="J26" i="49"/>
  <c r="O25" i="49"/>
  <c r="O33" i="49" s="1"/>
  <c r="J25" i="49"/>
  <c r="O24" i="49"/>
  <c r="J24" i="49"/>
  <c r="J33" i="49" s="1"/>
  <c r="S23" i="49"/>
  <c r="R23" i="49"/>
  <c r="N23" i="49"/>
  <c r="M23" i="49"/>
  <c r="I23" i="49"/>
  <c r="I17" i="49" s="1"/>
  <c r="O22" i="49"/>
  <c r="J22" i="49"/>
  <c r="O21" i="49"/>
  <c r="O23" i="49" s="1"/>
  <c r="J21" i="49"/>
  <c r="O20" i="49"/>
  <c r="J20" i="49"/>
  <c r="J23" i="49" s="1"/>
  <c r="O19" i="49"/>
  <c r="J19" i="49"/>
  <c r="O18" i="49"/>
  <c r="P33" i="49" s="1"/>
  <c r="J18" i="49"/>
  <c r="S17" i="49"/>
  <c r="S15" i="49"/>
  <c r="S7" i="49" s="1"/>
  <c r="S6" i="49" s="1"/>
  <c r="R15" i="49"/>
  <c r="R7" i="49" s="1"/>
  <c r="R6" i="49" s="1"/>
  <c r="R5" i="49" s="1"/>
  <c r="R106" i="49" s="1"/>
  <c r="O15" i="49"/>
  <c r="N15" i="49"/>
  <c r="M15" i="49"/>
  <c r="I15" i="49"/>
  <c r="O14" i="49"/>
  <c r="J14" i="49"/>
  <c r="O13" i="49"/>
  <c r="J13" i="49"/>
  <c r="O12" i="49"/>
  <c r="J12" i="49"/>
  <c r="J15" i="49" s="1"/>
  <c r="S11" i="49"/>
  <c r="R11" i="49"/>
  <c r="N11" i="49"/>
  <c r="M11" i="49"/>
  <c r="I11" i="49"/>
  <c r="I7" i="49" s="1"/>
  <c r="I6" i="49" s="1"/>
  <c r="O10" i="49"/>
  <c r="J10" i="49"/>
  <c r="O9" i="49"/>
  <c r="Q15" i="49" s="1"/>
  <c r="J9" i="49"/>
  <c r="O8" i="49"/>
  <c r="Q107" i="49" s="1"/>
  <c r="J8" i="49"/>
  <c r="J11" i="49" s="1"/>
  <c r="B49" i="48"/>
  <c r="B49" i="40"/>
  <c r="J102" i="48"/>
  <c r="S101" i="48"/>
  <c r="S94" i="48" s="1"/>
  <c r="S93" i="48" s="1"/>
  <c r="R101" i="48"/>
  <c r="N101" i="48"/>
  <c r="M101" i="48"/>
  <c r="I101" i="48"/>
  <c r="I94" i="48" s="1"/>
  <c r="I93" i="48" s="1"/>
  <c r="O100" i="48"/>
  <c r="J100" i="48"/>
  <c r="O99" i="48"/>
  <c r="J99" i="48"/>
  <c r="O98" i="48"/>
  <c r="J98" i="48"/>
  <c r="O97" i="48"/>
  <c r="J97" i="48"/>
  <c r="O96" i="48"/>
  <c r="J96" i="48"/>
  <c r="O95" i="48"/>
  <c r="Q101" i="48" s="1"/>
  <c r="J95" i="48"/>
  <c r="J101" i="48" s="1"/>
  <c r="J94" i="48" s="1"/>
  <c r="J93" i="48" s="1"/>
  <c r="R94" i="48"/>
  <c r="R93" i="48"/>
  <c r="S92" i="48"/>
  <c r="S81" i="48" s="1"/>
  <c r="S80" i="48" s="1"/>
  <c r="R92" i="48"/>
  <c r="R81" i="48" s="1"/>
  <c r="R80" i="48" s="1"/>
  <c r="Q92" i="48"/>
  <c r="N92" i="48"/>
  <c r="M92" i="48"/>
  <c r="I92" i="48"/>
  <c r="O91" i="48"/>
  <c r="J91" i="48"/>
  <c r="O90" i="48"/>
  <c r="O92" i="48" s="1"/>
  <c r="J90" i="48"/>
  <c r="J92" i="48" s="1"/>
  <c r="S89" i="48"/>
  <c r="R89" i="48"/>
  <c r="N89" i="48"/>
  <c r="M89" i="48"/>
  <c r="I89" i="48"/>
  <c r="O88" i="48"/>
  <c r="J88" i="48"/>
  <c r="O87" i="48"/>
  <c r="O89" i="48" s="1"/>
  <c r="J87" i="48"/>
  <c r="O86" i="48"/>
  <c r="J86" i="48"/>
  <c r="J89" i="48" s="1"/>
  <c r="S85" i="48"/>
  <c r="R85" i="48"/>
  <c r="N85" i="48"/>
  <c r="M85" i="48"/>
  <c r="I85" i="48"/>
  <c r="O84" i="48"/>
  <c r="J84" i="48"/>
  <c r="O83" i="48"/>
  <c r="O85" i="48" s="1"/>
  <c r="J83" i="48"/>
  <c r="O82" i="48"/>
  <c r="P92" i="48" s="1"/>
  <c r="J82" i="48"/>
  <c r="J85" i="48" s="1"/>
  <c r="I81" i="48"/>
  <c r="I80" i="48" s="1"/>
  <c r="S79" i="48"/>
  <c r="R79" i="48"/>
  <c r="N79" i="48"/>
  <c r="M79" i="48"/>
  <c r="I79" i="48"/>
  <c r="O78" i="48"/>
  <c r="J78" i="48"/>
  <c r="O77" i="48"/>
  <c r="O79" i="48" s="1"/>
  <c r="J77" i="48"/>
  <c r="J79" i="48" s="1"/>
  <c r="S76" i="48"/>
  <c r="R76" i="48"/>
  <c r="N76" i="48"/>
  <c r="M76" i="48"/>
  <c r="I76" i="48"/>
  <c r="O75" i="48"/>
  <c r="J75" i="48"/>
  <c r="O74" i="48"/>
  <c r="O76" i="48" s="1"/>
  <c r="J74" i="48"/>
  <c r="J76" i="48" s="1"/>
  <c r="S73" i="48"/>
  <c r="S65" i="48" s="1"/>
  <c r="S64" i="48" s="1"/>
  <c r="R73" i="48"/>
  <c r="N73" i="48"/>
  <c r="M73" i="48"/>
  <c r="I73" i="48"/>
  <c r="O72" i="48"/>
  <c r="P79" i="48" s="1"/>
  <c r="J72" i="48"/>
  <c r="O71" i="48"/>
  <c r="J71" i="48"/>
  <c r="O70" i="48"/>
  <c r="J70" i="48"/>
  <c r="O69" i="48"/>
  <c r="J69" i="48"/>
  <c r="O68" i="48"/>
  <c r="J68" i="48"/>
  <c r="O67" i="48"/>
  <c r="O73" i="48" s="1"/>
  <c r="J67" i="48"/>
  <c r="O66" i="48"/>
  <c r="J66" i="48"/>
  <c r="J73" i="48" s="1"/>
  <c r="R65" i="48"/>
  <c r="R64" i="48" s="1"/>
  <c r="I65" i="48"/>
  <c r="I64" i="48" s="1"/>
  <c r="S63" i="48"/>
  <c r="R63" i="48"/>
  <c r="P63" i="48"/>
  <c r="N63" i="48"/>
  <c r="M63" i="48"/>
  <c r="I63" i="48"/>
  <c r="O62" i="48"/>
  <c r="J62" i="48"/>
  <c r="O61" i="48"/>
  <c r="O63" i="48" s="1"/>
  <c r="J61" i="48"/>
  <c r="O60" i="48"/>
  <c r="J60" i="48"/>
  <c r="J63" i="48" s="1"/>
  <c r="S59" i="48"/>
  <c r="S55" i="48" s="1"/>
  <c r="R59" i="48"/>
  <c r="N59" i="48"/>
  <c r="M59" i="48"/>
  <c r="I59" i="48"/>
  <c r="O58" i="48"/>
  <c r="J58" i="48"/>
  <c r="O57" i="48"/>
  <c r="O59" i="48" s="1"/>
  <c r="J57" i="48"/>
  <c r="O56" i="48"/>
  <c r="J56" i="48"/>
  <c r="J59" i="48" s="1"/>
  <c r="R55" i="48"/>
  <c r="I55" i="48"/>
  <c r="S54" i="48"/>
  <c r="R54" i="48"/>
  <c r="N54" i="48"/>
  <c r="M54" i="48"/>
  <c r="I54" i="48"/>
  <c r="O53" i="48"/>
  <c r="J53" i="48"/>
  <c r="O52" i="48"/>
  <c r="O54" i="48" s="1"/>
  <c r="J52" i="48"/>
  <c r="J54" i="48" s="1"/>
  <c r="O51" i="48"/>
  <c r="J51" i="48"/>
  <c r="B51" i="48"/>
  <c r="B52" i="48" s="1"/>
  <c r="B53" i="48" s="1"/>
  <c r="B56" i="48" s="1"/>
  <c r="B57" i="48" s="1"/>
  <c r="B58" i="48" s="1"/>
  <c r="B60" i="48" s="1"/>
  <c r="B61" i="48" s="1"/>
  <c r="B62" i="48" s="1"/>
  <c r="B66" i="48" s="1"/>
  <c r="B67" i="48" s="1"/>
  <c r="B68" i="48" s="1"/>
  <c r="B69" i="48" s="1"/>
  <c r="B70" i="48" s="1"/>
  <c r="B71" i="48" s="1"/>
  <c r="B72" i="48" s="1"/>
  <c r="B74" i="48" s="1"/>
  <c r="B75" i="48" s="1"/>
  <c r="B77" i="48" s="1"/>
  <c r="B78" i="48" s="1"/>
  <c r="B82" i="48" s="1"/>
  <c r="B83" i="48" s="1"/>
  <c r="B84" i="48" s="1"/>
  <c r="B86" i="48" s="1"/>
  <c r="B87" i="48" s="1"/>
  <c r="B88" i="48" s="1"/>
  <c r="B90" i="48" s="1"/>
  <c r="B91" i="48" s="1"/>
  <c r="B95" i="48" s="1"/>
  <c r="B96" i="48" s="1"/>
  <c r="B97" i="48" s="1"/>
  <c r="B98" i="48" s="1"/>
  <c r="B99" i="48" s="1"/>
  <c r="B100" i="48" s="1"/>
  <c r="B103" i="48" s="1"/>
  <c r="B104" i="48" s="1"/>
  <c r="B105" i="48" s="1"/>
  <c r="S50" i="48"/>
  <c r="R50" i="48"/>
  <c r="N50" i="48"/>
  <c r="M50" i="48"/>
  <c r="I50" i="48"/>
  <c r="O49" i="48"/>
  <c r="J49" i="48"/>
  <c r="O48" i="48"/>
  <c r="J48" i="48"/>
  <c r="O47" i="48"/>
  <c r="Q63" i="48" s="1"/>
  <c r="J47" i="48"/>
  <c r="J50" i="48" s="1"/>
  <c r="J46" i="48" s="1"/>
  <c r="S46" i="48"/>
  <c r="R46" i="48"/>
  <c r="I46" i="48"/>
  <c r="I45" i="48" s="1"/>
  <c r="R45" i="48"/>
  <c r="S44" i="48"/>
  <c r="R44" i="48"/>
  <c r="N44" i="48"/>
  <c r="M44" i="48"/>
  <c r="I44" i="48"/>
  <c r="O43" i="48"/>
  <c r="J43" i="48"/>
  <c r="O42" i="48"/>
  <c r="O44" i="48" s="1"/>
  <c r="J42" i="48"/>
  <c r="O41" i="48"/>
  <c r="J41" i="48"/>
  <c r="O40" i="48"/>
  <c r="J40" i="48"/>
  <c r="J44" i="48" s="1"/>
  <c r="J39" i="48" s="1"/>
  <c r="S39" i="48"/>
  <c r="S16" i="48" s="1"/>
  <c r="R39" i="48"/>
  <c r="I39" i="48"/>
  <c r="S38" i="48"/>
  <c r="R38" i="48"/>
  <c r="N38" i="48"/>
  <c r="M38" i="48"/>
  <c r="I38" i="48"/>
  <c r="O37" i="48"/>
  <c r="J37" i="48"/>
  <c r="O36" i="48"/>
  <c r="O38" i="48" s="1"/>
  <c r="J36" i="48"/>
  <c r="O35" i="48"/>
  <c r="J35" i="48"/>
  <c r="J38" i="48" s="1"/>
  <c r="J34" i="48" s="1"/>
  <c r="S34" i="48"/>
  <c r="R34" i="48"/>
  <c r="I34" i="48"/>
  <c r="S33" i="48"/>
  <c r="R33" i="48"/>
  <c r="N33" i="48"/>
  <c r="M33" i="48"/>
  <c r="I33" i="48"/>
  <c r="I17" i="48" s="1"/>
  <c r="I16" i="48" s="1"/>
  <c r="O32" i="48"/>
  <c r="J32" i="48"/>
  <c r="O31" i="48"/>
  <c r="J31" i="48"/>
  <c r="O30" i="48"/>
  <c r="J30" i="48"/>
  <c r="O29" i="48"/>
  <c r="J29" i="48"/>
  <c r="O28" i="48"/>
  <c r="J28" i="48"/>
  <c r="O27" i="48"/>
  <c r="J27" i="48"/>
  <c r="O26" i="48"/>
  <c r="J26" i="48"/>
  <c r="O25" i="48"/>
  <c r="J25" i="48"/>
  <c r="J33" i="48" s="1"/>
  <c r="O24" i="48"/>
  <c r="O33" i="48" s="1"/>
  <c r="J24" i="48"/>
  <c r="S23" i="48"/>
  <c r="R23" i="48"/>
  <c r="N23" i="48"/>
  <c r="M23" i="48"/>
  <c r="I23" i="48"/>
  <c r="O22" i="48"/>
  <c r="P33" i="48" s="1"/>
  <c r="J22" i="48"/>
  <c r="O21" i="48"/>
  <c r="J21" i="48"/>
  <c r="O20" i="48"/>
  <c r="J20" i="48"/>
  <c r="O19" i="48"/>
  <c r="J19" i="48"/>
  <c r="O18" i="48"/>
  <c r="Q44" i="48" s="1"/>
  <c r="J18" i="48"/>
  <c r="J23" i="48" s="1"/>
  <c r="J17" i="48" s="1"/>
  <c r="J16" i="48" s="1"/>
  <c r="S17" i="48"/>
  <c r="R17" i="48"/>
  <c r="R16" i="48" s="1"/>
  <c r="S15" i="48"/>
  <c r="R15" i="48"/>
  <c r="R7" i="48" s="1"/>
  <c r="R6" i="48" s="1"/>
  <c r="R5" i="48" s="1"/>
  <c r="R106" i="48" s="1"/>
  <c r="N15" i="48"/>
  <c r="M15" i="48"/>
  <c r="I15" i="48"/>
  <c r="O14" i="48"/>
  <c r="J14" i="48"/>
  <c r="O13" i="48"/>
  <c r="O15" i="48" s="1"/>
  <c r="J13" i="48"/>
  <c r="J15" i="48" s="1"/>
  <c r="O12" i="48"/>
  <c r="J12" i="48"/>
  <c r="S11" i="48"/>
  <c r="R11" i="48"/>
  <c r="N11" i="48"/>
  <c r="M11" i="48"/>
  <c r="I11" i="48"/>
  <c r="O10" i="48"/>
  <c r="J10" i="48"/>
  <c r="O9" i="48"/>
  <c r="O11" i="48" s="1"/>
  <c r="J9" i="48"/>
  <c r="J11" i="48" s="1"/>
  <c r="O8" i="48"/>
  <c r="Q107" i="48" s="1"/>
  <c r="J8" i="48"/>
  <c r="S7" i="48"/>
  <c r="I7" i="48"/>
  <c r="S6" i="48"/>
  <c r="I6" i="48"/>
  <c r="J102" i="47"/>
  <c r="S101" i="47"/>
  <c r="R101" i="47"/>
  <c r="N101" i="47"/>
  <c r="M101" i="47"/>
  <c r="I101" i="47"/>
  <c r="I94" i="47" s="1"/>
  <c r="I93" i="47" s="1"/>
  <c r="O100" i="47"/>
  <c r="J100" i="47"/>
  <c r="O99" i="47"/>
  <c r="J99" i="47"/>
  <c r="O98" i="47"/>
  <c r="J98" i="47"/>
  <c r="O97" i="47"/>
  <c r="Q101" i="47" s="1"/>
  <c r="J97" i="47"/>
  <c r="O96" i="47"/>
  <c r="J96" i="47"/>
  <c r="O95" i="47"/>
  <c r="P101" i="47" s="1"/>
  <c r="J95" i="47"/>
  <c r="J101" i="47" s="1"/>
  <c r="J94" i="47" s="1"/>
  <c r="J93" i="47" s="1"/>
  <c r="S94" i="47"/>
  <c r="R94" i="47"/>
  <c r="R93" i="47" s="1"/>
  <c r="S93" i="47"/>
  <c r="S92" i="47"/>
  <c r="R92" i="47"/>
  <c r="R81" i="47" s="1"/>
  <c r="R80" i="47" s="1"/>
  <c r="N92" i="47"/>
  <c r="M92" i="47"/>
  <c r="J92" i="47"/>
  <c r="I92" i="47"/>
  <c r="O91" i="47"/>
  <c r="J91" i="47"/>
  <c r="O90" i="47"/>
  <c r="O92" i="47" s="1"/>
  <c r="J90" i="47"/>
  <c r="S89" i="47"/>
  <c r="R89" i="47"/>
  <c r="N89" i="47"/>
  <c r="M89" i="47"/>
  <c r="I89" i="47"/>
  <c r="O88" i="47"/>
  <c r="J88" i="47"/>
  <c r="J89" i="47" s="1"/>
  <c r="O87" i="47"/>
  <c r="O89" i="47" s="1"/>
  <c r="J87" i="47"/>
  <c r="O86" i="47"/>
  <c r="J86" i="47"/>
  <c r="S85" i="47"/>
  <c r="R85" i="47"/>
  <c r="N85" i="47"/>
  <c r="M85" i="47"/>
  <c r="I85" i="47"/>
  <c r="I81" i="47" s="1"/>
  <c r="I80" i="47" s="1"/>
  <c r="O84" i="47"/>
  <c r="J84" i="47"/>
  <c r="J85" i="47" s="1"/>
  <c r="O83" i="47"/>
  <c r="O85" i="47" s="1"/>
  <c r="J83" i="47"/>
  <c r="O82" i="47"/>
  <c r="Q92" i="47" s="1"/>
  <c r="J82" i="47"/>
  <c r="S81" i="47"/>
  <c r="S80" i="47" s="1"/>
  <c r="S79" i="47"/>
  <c r="R79" i="47"/>
  <c r="N79" i="47"/>
  <c r="M79" i="47"/>
  <c r="I79" i="47"/>
  <c r="O78" i="47"/>
  <c r="J78" i="47"/>
  <c r="J79" i="47" s="1"/>
  <c r="O77" i="47"/>
  <c r="O79" i="47" s="1"/>
  <c r="J77" i="47"/>
  <c r="S76" i="47"/>
  <c r="R76" i="47"/>
  <c r="N76" i="47"/>
  <c r="M76" i="47"/>
  <c r="I76" i="47"/>
  <c r="O75" i="47"/>
  <c r="J75" i="47"/>
  <c r="O74" i="47"/>
  <c r="O76" i="47" s="1"/>
  <c r="J74" i="47"/>
  <c r="J76" i="47" s="1"/>
  <c r="S73" i="47"/>
  <c r="R73" i="47"/>
  <c r="R65" i="47" s="1"/>
  <c r="R64" i="47" s="1"/>
  <c r="N73" i="47"/>
  <c r="M73" i="47"/>
  <c r="I73" i="47"/>
  <c r="I65" i="47" s="1"/>
  <c r="I64" i="47" s="1"/>
  <c r="O72" i="47"/>
  <c r="J72" i="47"/>
  <c r="O71" i="47"/>
  <c r="J71" i="47"/>
  <c r="O70" i="47"/>
  <c r="J70" i="47"/>
  <c r="O69" i="47"/>
  <c r="J69" i="47"/>
  <c r="O68" i="47"/>
  <c r="J68" i="47"/>
  <c r="O67" i="47"/>
  <c r="Q79" i="47" s="1"/>
  <c r="J67" i="47"/>
  <c r="O66" i="47"/>
  <c r="P79" i="47" s="1"/>
  <c r="J66" i="47"/>
  <c r="J73" i="47" s="1"/>
  <c r="S65" i="47"/>
  <c r="S64" i="47" s="1"/>
  <c r="S63" i="47"/>
  <c r="S55" i="47" s="1"/>
  <c r="R63" i="47"/>
  <c r="N63" i="47"/>
  <c r="M63" i="47"/>
  <c r="I63" i="47"/>
  <c r="O62" i="47"/>
  <c r="J62" i="47"/>
  <c r="O61" i="47"/>
  <c r="J61" i="47"/>
  <c r="O60" i="47"/>
  <c r="O63" i="47" s="1"/>
  <c r="J60" i="47"/>
  <c r="J63" i="47" s="1"/>
  <c r="S59" i="47"/>
  <c r="R59" i="47"/>
  <c r="N59" i="47"/>
  <c r="M59" i="47"/>
  <c r="I59" i="47"/>
  <c r="I55" i="47" s="1"/>
  <c r="O58" i="47"/>
  <c r="J58" i="47"/>
  <c r="O57" i="47"/>
  <c r="J57" i="47"/>
  <c r="O56" i="47"/>
  <c r="P63" i="47" s="1"/>
  <c r="J56" i="47"/>
  <c r="J59" i="47" s="1"/>
  <c r="R55" i="47"/>
  <c r="S54" i="47"/>
  <c r="R54" i="47"/>
  <c r="N54" i="47"/>
  <c r="M54" i="47"/>
  <c r="I54" i="47"/>
  <c r="O53" i="47"/>
  <c r="J53" i="47"/>
  <c r="O52" i="47"/>
  <c r="J52" i="47"/>
  <c r="O51" i="47"/>
  <c r="O54" i="47" s="1"/>
  <c r="J51" i="47"/>
  <c r="J54" i="47" s="1"/>
  <c r="S50" i="47"/>
  <c r="S46" i="47" s="1"/>
  <c r="S45" i="47" s="1"/>
  <c r="R50" i="47"/>
  <c r="R46" i="47" s="1"/>
  <c r="R45" i="47" s="1"/>
  <c r="N50" i="47"/>
  <c r="M50" i="47"/>
  <c r="I50" i="47"/>
  <c r="O49" i="47"/>
  <c r="J49" i="47"/>
  <c r="O48" i="47"/>
  <c r="P54" i="47" s="1"/>
  <c r="J48" i="47"/>
  <c r="O47" i="47"/>
  <c r="O50" i="47" s="1"/>
  <c r="J47" i="47"/>
  <c r="J50" i="47" s="1"/>
  <c r="I46" i="47"/>
  <c r="S44" i="47"/>
  <c r="R44" i="47"/>
  <c r="R39" i="47" s="1"/>
  <c r="N44" i="47"/>
  <c r="M44" i="47"/>
  <c r="I44" i="47"/>
  <c r="O43" i="47"/>
  <c r="J43" i="47"/>
  <c r="O42" i="47"/>
  <c r="J42" i="47"/>
  <c r="O41" i="47"/>
  <c r="J41" i="47"/>
  <c r="O40" i="47"/>
  <c r="J40" i="47"/>
  <c r="J44" i="47" s="1"/>
  <c r="J39" i="47" s="1"/>
  <c r="S39" i="47"/>
  <c r="I39" i="47"/>
  <c r="S38" i="47"/>
  <c r="R38" i="47"/>
  <c r="R34" i="47" s="1"/>
  <c r="N38" i="47"/>
  <c r="M38" i="47"/>
  <c r="I38" i="47"/>
  <c r="I34" i="47" s="1"/>
  <c r="O37" i="47"/>
  <c r="J37" i="47"/>
  <c r="O36" i="47"/>
  <c r="O38" i="47" s="1"/>
  <c r="J36" i="47"/>
  <c r="O35" i="47"/>
  <c r="P38" i="47" s="1"/>
  <c r="J35" i="47"/>
  <c r="J38" i="47" s="1"/>
  <c r="J34" i="47" s="1"/>
  <c r="S34" i="47"/>
  <c r="S33" i="47"/>
  <c r="R33" i="47"/>
  <c r="N33" i="47"/>
  <c r="M33" i="47"/>
  <c r="I33" i="47"/>
  <c r="O32" i="47"/>
  <c r="J32" i="47"/>
  <c r="O31" i="47"/>
  <c r="J31" i="47"/>
  <c r="O30" i="47"/>
  <c r="J30" i="47"/>
  <c r="O29" i="47"/>
  <c r="J29" i="47"/>
  <c r="O28" i="47"/>
  <c r="O33" i="47" s="1"/>
  <c r="J28" i="47"/>
  <c r="O27" i="47"/>
  <c r="J27" i="47"/>
  <c r="O26" i="47"/>
  <c r="J26" i="47"/>
  <c r="O25" i="47"/>
  <c r="J25" i="47"/>
  <c r="J33" i="47" s="1"/>
  <c r="O24" i="47"/>
  <c r="J24" i="47"/>
  <c r="S23" i="47"/>
  <c r="S17" i="47" s="1"/>
  <c r="S16" i="47" s="1"/>
  <c r="R23" i="47"/>
  <c r="R17" i="47" s="1"/>
  <c r="R16" i="47" s="1"/>
  <c r="N23" i="47"/>
  <c r="M23" i="47"/>
  <c r="I23" i="47"/>
  <c r="O22" i="47"/>
  <c r="J22" i="47"/>
  <c r="O21" i="47"/>
  <c r="J21" i="47"/>
  <c r="O20" i="47"/>
  <c r="J20" i="47"/>
  <c r="O19" i="47"/>
  <c r="J19" i="47"/>
  <c r="O18" i="47"/>
  <c r="P33" i="47" s="1"/>
  <c r="J18" i="47"/>
  <c r="J23" i="47" s="1"/>
  <c r="J17" i="47" s="1"/>
  <c r="I17" i="47"/>
  <c r="S15" i="47"/>
  <c r="R15" i="47"/>
  <c r="Q15" i="47"/>
  <c r="P15" i="47"/>
  <c r="N15" i="47"/>
  <c r="M15" i="47"/>
  <c r="I15" i="47"/>
  <c r="O14" i="47"/>
  <c r="J14" i="47"/>
  <c r="O13" i="47"/>
  <c r="J13" i="47"/>
  <c r="J15" i="47" s="1"/>
  <c r="O12" i="47"/>
  <c r="O15" i="47" s="1"/>
  <c r="J12" i="47"/>
  <c r="S11" i="47"/>
  <c r="S7" i="47" s="1"/>
  <c r="S6" i="47" s="1"/>
  <c r="R11" i="47"/>
  <c r="R7" i="47" s="1"/>
  <c r="R6" i="47" s="1"/>
  <c r="N11" i="47"/>
  <c r="M11" i="47"/>
  <c r="I11" i="47"/>
  <c r="O10" i="47"/>
  <c r="J10" i="47"/>
  <c r="O9" i="47"/>
  <c r="J9" i="47"/>
  <c r="J11" i="47" s="1"/>
  <c r="O8" i="47"/>
  <c r="J8" i="47"/>
  <c r="I7" i="47"/>
  <c r="I6" i="47" s="1"/>
  <c r="B51" i="40"/>
  <c r="B52" i="40" s="1"/>
  <c r="B53" i="40" s="1"/>
  <c r="B56" i="40" s="1"/>
  <c r="N101" i="40"/>
  <c r="Q107" i="47" l="1"/>
  <c r="E15" i="27" s="1"/>
  <c r="P44" i="47"/>
  <c r="I106" i="51"/>
  <c r="I108" i="51" s="1"/>
  <c r="S106" i="51"/>
  <c r="R5" i="51"/>
  <c r="R106" i="51" s="1"/>
  <c r="J7" i="51"/>
  <c r="J6" i="51" s="1"/>
  <c r="J55" i="51"/>
  <c r="J46" i="51"/>
  <c r="J45" i="51" s="1"/>
  <c r="J81" i="51"/>
  <c r="J80" i="51" s="1"/>
  <c r="O44" i="51"/>
  <c r="P38" i="51"/>
  <c r="P15" i="51"/>
  <c r="Q44" i="51"/>
  <c r="Q15" i="51"/>
  <c r="Q101" i="51"/>
  <c r="P33" i="51"/>
  <c r="O73" i="51"/>
  <c r="R45" i="50"/>
  <c r="R5" i="50"/>
  <c r="R106" i="50" s="1"/>
  <c r="J65" i="50"/>
  <c r="J64" i="50" s="1"/>
  <c r="J17" i="50"/>
  <c r="J16" i="50" s="1"/>
  <c r="J5" i="50" s="1"/>
  <c r="J106" i="50" s="1"/>
  <c r="J108" i="50" s="1"/>
  <c r="J81" i="50"/>
  <c r="J80" i="50" s="1"/>
  <c r="O11" i="50"/>
  <c r="P15" i="50"/>
  <c r="P54" i="50"/>
  <c r="O73" i="50"/>
  <c r="O59" i="50"/>
  <c r="P92" i="50"/>
  <c r="J7" i="49"/>
  <c r="J6" i="49" s="1"/>
  <c r="I16" i="49"/>
  <c r="I5" i="49" s="1"/>
  <c r="I106" i="49" s="1"/>
  <c r="I108" i="49" s="1"/>
  <c r="S16" i="49"/>
  <c r="S5" i="49" s="1"/>
  <c r="S106" i="49" s="1"/>
  <c r="J81" i="49"/>
  <c r="J80" i="49" s="1"/>
  <c r="J17" i="49"/>
  <c r="J16" i="49" s="1"/>
  <c r="J46" i="49"/>
  <c r="J45" i="49" s="1"/>
  <c r="J55" i="49"/>
  <c r="J65" i="49"/>
  <c r="J64" i="49" s="1"/>
  <c r="O11" i="49"/>
  <c r="P38" i="49"/>
  <c r="P44" i="49"/>
  <c r="Q63" i="49"/>
  <c r="O101" i="49"/>
  <c r="P15" i="49"/>
  <c r="Q44" i="49"/>
  <c r="P101" i="49"/>
  <c r="P92" i="49"/>
  <c r="S45" i="48"/>
  <c r="J81" i="48"/>
  <c r="J80" i="48" s="1"/>
  <c r="J45" i="48"/>
  <c r="I5" i="48"/>
  <c r="I106" i="48" s="1"/>
  <c r="I108" i="48" s="1"/>
  <c r="J7" i="48"/>
  <c r="J6" i="48" s="1"/>
  <c r="J5" i="48" s="1"/>
  <c r="J106" i="48" s="1"/>
  <c r="J108" i="48" s="1"/>
  <c r="J55" i="48"/>
  <c r="S5" i="48"/>
  <c r="S106" i="48" s="1"/>
  <c r="J65" i="48"/>
  <c r="J64" i="48" s="1"/>
  <c r="Q79" i="48"/>
  <c r="O23" i="48"/>
  <c r="P38" i="48"/>
  <c r="P44" i="48"/>
  <c r="O50" i="48"/>
  <c r="P101" i="48"/>
  <c r="O101" i="48"/>
  <c r="P15" i="48"/>
  <c r="P54" i="48"/>
  <c r="Q15" i="48"/>
  <c r="J16" i="47"/>
  <c r="I16" i="47"/>
  <c r="J7" i="47"/>
  <c r="J6" i="47" s="1"/>
  <c r="R5" i="47"/>
  <c r="R106" i="47" s="1"/>
  <c r="S5" i="47"/>
  <c r="S106" i="47" s="1"/>
  <c r="I45" i="47"/>
  <c r="J65" i="47"/>
  <c r="J64" i="47" s="1"/>
  <c r="I5" i="47"/>
  <c r="I106" i="47" s="1"/>
  <c r="I108" i="47" s="1"/>
  <c r="J46" i="47"/>
  <c r="J55" i="47"/>
  <c r="J81" i="47"/>
  <c r="J80" i="47" s="1"/>
  <c r="O44" i="47"/>
  <c r="Q63" i="47"/>
  <c r="O101" i="47"/>
  <c r="Q44" i="47"/>
  <c r="E9" i="27" s="1"/>
  <c r="E14" i="27" s="1"/>
  <c r="O11" i="47"/>
  <c r="O23" i="47"/>
  <c r="O73" i="47"/>
  <c r="O59" i="47"/>
  <c r="P92" i="47"/>
  <c r="X39" i="21"/>
  <c r="W39" i="21"/>
  <c r="U39" i="21"/>
  <c r="T39" i="21"/>
  <c r="R39" i="21"/>
  <c r="Q39" i="21"/>
  <c r="O39" i="21"/>
  <c r="N39" i="21"/>
  <c r="L39" i="21"/>
  <c r="K39" i="21"/>
  <c r="M39" i="21" s="1"/>
  <c r="I39" i="21"/>
  <c r="H39" i="21"/>
  <c r="J39" i="21" s="1"/>
  <c r="G39" i="21"/>
  <c r="Y35" i="21"/>
  <c r="Y40" i="21" s="1"/>
  <c r="V35" i="21"/>
  <c r="S35" i="21"/>
  <c r="P35" i="21"/>
  <c r="M35" i="21"/>
  <c r="M40" i="21" s="1"/>
  <c r="J35" i="21"/>
  <c r="W32" i="21"/>
  <c r="T32" i="21"/>
  <c r="X32" i="21"/>
  <c r="U32" i="21"/>
  <c r="O32" i="21"/>
  <c r="N32" i="21"/>
  <c r="R32" i="21"/>
  <c r="Q32" i="21"/>
  <c r="I32" i="21"/>
  <c r="L32" i="21"/>
  <c r="K32" i="21"/>
  <c r="M32" i="21" s="1"/>
  <c r="H32" i="21"/>
  <c r="J32" i="21" s="1"/>
  <c r="G32" i="21"/>
  <c r="X28" i="21"/>
  <c r="W28" i="21"/>
  <c r="Y28" i="21" s="1"/>
  <c r="U28" i="21"/>
  <c r="T28" i="21"/>
  <c r="R28" i="21"/>
  <c r="Q28" i="21"/>
  <c r="O28" i="21"/>
  <c r="N28" i="21"/>
  <c r="L28" i="21"/>
  <c r="K28" i="21"/>
  <c r="M28" i="21" s="1"/>
  <c r="I28" i="21"/>
  <c r="H28" i="21"/>
  <c r="J28" i="21" s="1"/>
  <c r="G28" i="21"/>
  <c r="Y26" i="21"/>
  <c r="V26" i="21"/>
  <c r="S26" i="21"/>
  <c r="P26" i="21"/>
  <c r="M26" i="21"/>
  <c r="J26" i="21"/>
  <c r="Y17" i="21"/>
  <c r="V17" i="21"/>
  <c r="S17" i="21"/>
  <c r="P17" i="21"/>
  <c r="M17" i="21"/>
  <c r="J17" i="21"/>
  <c r="G7" i="21"/>
  <c r="W13" i="21"/>
  <c r="Y13" i="21" s="1"/>
  <c r="T13" i="21"/>
  <c r="V13" i="21" s="1"/>
  <c r="Q13" i="21"/>
  <c r="S13" i="21" s="1"/>
  <c r="N13" i="21"/>
  <c r="P13" i="21" s="1"/>
  <c r="K13" i="21"/>
  <c r="M13" i="21" s="1"/>
  <c r="H13" i="21"/>
  <c r="J13" i="21" s="1"/>
  <c r="W7" i="21"/>
  <c r="Y7" i="21" s="1"/>
  <c r="T7" i="21"/>
  <c r="V7" i="21" s="1"/>
  <c r="Q7" i="21"/>
  <c r="S7" i="21" s="1"/>
  <c r="N7" i="21"/>
  <c r="P7" i="21" s="1"/>
  <c r="K7" i="21"/>
  <c r="M7" i="21" s="1"/>
  <c r="H7" i="21"/>
  <c r="J7" i="21" s="1"/>
  <c r="Y9" i="21"/>
  <c r="V9" i="21"/>
  <c r="S9" i="21"/>
  <c r="P9" i="21"/>
  <c r="M9" i="21"/>
  <c r="J9" i="21"/>
  <c r="Y8" i="21"/>
  <c r="V8" i="21"/>
  <c r="S8" i="21"/>
  <c r="P8" i="21"/>
  <c r="M8" i="21"/>
  <c r="J8" i="21"/>
  <c r="Y45" i="21"/>
  <c r="Y44" i="21"/>
  <c r="Y43" i="21"/>
  <c r="Y42" i="21"/>
  <c r="Y27" i="21"/>
  <c r="Y25" i="21"/>
  <c r="Y22" i="21"/>
  <c r="Y21" i="21"/>
  <c r="Y20" i="21"/>
  <c r="Y16" i="21"/>
  <c r="Y12" i="21"/>
  <c r="Y11" i="21"/>
  <c r="Y10" i="21"/>
  <c r="Y5" i="21"/>
  <c r="V12" i="21"/>
  <c r="V11" i="21"/>
  <c r="V10" i="21"/>
  <c r="V5" i="21"/>
  <c r="S12" i="21"/>
  <c r="S11" i="21"/>
  <c r="S10" i="21"/>
  <c r="S5" i="21"/>
  <c r="P12" i="21"/>
  <c r="P11" i="21"/>
  <c r="P10" i="21"/>
  <c r="P5" i="21"/>
  <c r="M12" i="21"/>
  <c r="M11" i="21"/>
  <c r="M10" i="21"/>
  <c r="M5" i="21"/>
  <c r="J12" i="21"/>
  <c r="J11" i="21"/>
  <c r="J10" i="21"/>
  <c r="J5" i="21"/>
  <c r="Y46" i="21" l="1"/>
  <c r="J40" i="21"/>
  <c r="Y48" i="21"/>
  <c r="Y33" i="21"/>
  <c r="J5" i="51"/>
  <c r="J106" i="51" s="1"/>
  <c r="J108" i="51" s="1"/>
  <c r="J5" i="49"/>
  <c r="J106" i="49" s="1"/>
  <c r="J108" i="49" s="1"/>
  <c r="J5" i="47"/>
  <c r="J106" i="47" s="1"/>
  <c r="J108" i="47" s="1"/>
  <c r="J45" i="47"/>
  <c r="Y23" i="21"/>
  <c r="S39" i="21"/>
  <c r="S40" i="21" s="1"/>
  <c r="V32" i="21"/>
  <c r="S32" i="21"/>
  <c r="P32" i="21"/>
  <c r="P39" i="21"/>
  <c r="P40" i="21" s="1"/>
  <c r="V39" i="21"/>
  <c r="V40" i="21" s="1"/>
  <c r="Y18" i="21"/>
  <c r="O32" i="40"/>
  <c r="O31" i="40"/>
  <c r="O30" i="40"/>
  <c r="O29" i="40"/>
  <c r="O28" i="40"/>
  <c r="O27" i="40"/>
  <c r="O26" i="40"/>
  <c r="O25" i="40"/>
  <c r="O22" i="40"/>
  <c r="O21" i="40"/>
  <c r="O20" i="40"/>
  <c r="O19" i="40"/>
  <c r="S101" i="40"/>
  <c r="S94" i="40" s="1"/>
  <c r="S93" i="40" s="1"/>
  <c r="R101" i="40"/>
  <c r="R94" i="40" s="1"/>
  <c r="R93" i="40" s="1"/>
  <c r="O100" i="40"/>
  <c r="O99" i="40"/>
  <c r="O98" i="40"/>
  <c r="M101" i="40"/>
  <c r="I101" i="40"/>
  <c r="I94" i="40" s="1"/>
  <c r="I93" i="40" s="1"/>
  <c r="O70" i="40"/>
  <c r="O69" i="40"/>
  <c r="O68" i="40"/>
  <c r="O67" i="40"/>
  <c r="O43" i="40"/>
  <c r="O42" i="40"/>
  <c r="O41" i="40"/>
  <c r="O10" i="40"/>
  <c r="O9" i="40"/>
  <c r="M13" i="27" l="1"/>
  <c r="O62" i="40"/>
  <c r="B57" i="40"/>
  <c r="B58" i="40" s="1"/>
  <c r="B60" i="40" s="1"/>
  <c r="B61" i="40" s="1"/>
  <c r="B62" i="40" s="1"/>
  <c r="J70" i="40"/>
  <c r="J69" i="40"/>
  <c r="J68" i="40"/>
  <c r="J67" i="40"/>
  <c r="J41" i="40"/>
  <c r="S92" i="40"/>
  <c r="R92" i="40"/>
  <c r="N92" i="40"/>
  <c r="M92" i="40"/>
  <c r="I92" i="40"/>
  <c r="O91" i="40"/>
  <c r="J91" i="40"/>
  <c r="O90" i="40"/>
  <c r="J90" i="40"/>
  <c r="S89" i="40"/>
  <c r="R89" i="40"/>
  <c r="N89" i="40"/>
  <c r="M89" i="40"/>
  <c r="I89" i="40"/>
  <c r="O88" i="40"/>
  <c r="J88" i="40"/>
  <c r="O87" i="40"/>
  <c r="J87" i="40"/>
  <c r="O86" i="40"/>
  <c r="J86" i="40"/>
  <c r="S79" i="40"/>
  <c r="R79" i="40"/>
  <c r="N79" i="40"/>
  <c r="M79" i="40"/>
  <c r="I79" i="40"/>
  <c r="O78" i="40"/>
  <c r="J78" i="40"/>
  <c r="O77" i="40"/>
  <c r="J77" i="40"/>
  <c r="S76" i="40"/>
  <c r="R76" i="40"/>
  <c r="N76" i="40"/>
  <c r="M76" i="40"/>
  <c r="I76" i="40"/>
  <c r="O75" i="40"/>
  <c r="J75" i="40"/>
  <c r="O74" i="40"/>
  <c r="J74" i="40"/>
  <c r="S73" i="40"/>
  <c r="R73" i="40"/>
  <c r="N73" i="40"/>
  <c r="M73" i="40"/>
  <c r="I73" i="40"/>
  <c r="O72" i="40"/>
  <c r="J72" i="40"/>
  <c r="O71" i="40"/>
  <c r="J71" i="40"/>
  <c r="O66" i="40"/>
  <c r="J66" i="40"/>
  <c r="J30" i="40"/>
  <c r="J29" i="40"/>
  <c r="J28" i="40"/>
  <c r="J27" i="40"/>
  <c r="J26" i="40"/>
  <c r="J25" i="40"/>
  <c r="B9" i="40"/>
  <c r="B10" i="40" s="1"/>
  <c r="B12" i="40" s="1"/>
  <c r="B13" i="40" s="1"/>
  <c r="B14" i="40" s="1"/>
  <c r="B18" i="40" s="1"/>
  <c r="B19" i="40" s="1"/>
  <c r="B20" i="40" s="1"/>
  <c r="B21" i="40" s="1"/>
  <c r="B22" i="40" s="1"/>
  <c r="B24" i="40" s="1"/>
  <c r="B25" i="40" s="1"/>
  <c r="B26" i="40" s="1"/>
  <c r="B27" i="40" s="1"/>
  <c r="B28" i="40" s="1"/>
  <c r="B29" i="40" s="1"/>
  <c r="B30" i="40" s="1"/>
  <c r="B31" i="40" s="1"/>
  <c r="B32" i="40" s="1"/>
  <c r="B35" i="40" s="1"/>
  <c r="B36" i="40" s="1"/>
  <c r="B37" i="40" s="1"/>
  <c r="B40" i="40" s="1"/>
  <c r="B41" i="40" s="1"/>
  <c r="B42" i="40" s="1"/>
  <c r="B43" i="40" s="1"/>
  <c r="B47" i="40" s="1"/>
  <c r="B48" i="40" s="1"/>
  <c r="J102" i="40"/>
  <c r="J100" i="40"/>
  <c r="J99" i="40"/>
  <c r="J98" i="40"/>
  <c r="J97" i="40"/>
  <c r="J96" i="40"/>
  <c r="J95" i="40"/>
  <c r="J84" i="40"/>
  <c r="J83" i="40"/>
  <c r="J82" i="40"/>
  <c r="J62" i="40"/>
  <c r="J61" i="40"/>
  <c r="J60" i="40"/>
  <c r="J58" i="40"/>
  <c r="J57" i="40"/>
  <c r="J56" i="40"/>
  <c r="J53" i="40"/>
  <c r="J52" i="40"/>
  <c r="J51" i="40"/>
  <c r="J49" i="40"/>
  <c r="J48" i="40"/>
  <c r="J47" i="40"/>
  <c r="J43" i="40"/>
  <c r="J42" i="40"/>
  <c r="J40" i="40"/>
  <c r="J37" i="40"/>
  <c r="J36" i="40"/>
  <c r="J35" i="40"/>
  <c r="J32" i="40"/>
  <c r="J31" i="40"/>
  <c r="J24" i="40"/>
  <c r="J22" i="40"/>
  <c r="J21" i="40"/>
  <c r="J20" i="40"/>
  <c r="J19" i="40"/>
  <c r="J18" i="40"/>
  <c r="J14" i="40"/>
  <c r="J13" i="40"/>
  <c r="J12" i="40"/>
  <c r="J10" i="40"/>
  <c r="J9" i="40"/>
  <c r="J8" i="40"/>
  <c r="O97" i="40"/>
  <c r="O96" i="40"/>
  <c r="O95" i="40"/>
  <c r="S85" i="40"/>
  <c r="R85" i="40"/>
  <c r="N85" i="40"/>
  <c r="M85" i="40"/>
  <c r="I85" i="40"/>
  <c r="O84" i="40"/>
  <c r="O83" i="40"/>
  <c r="O82" i="40"/>
  <c r="S63" i="40"/>
  <c r="R63" i="40"/>
  <c r="N63" i="40"/>
  <c r="M63" i="40"/>
  <c r="I63" i="40"/>
  <c r="O61" i="40"/>
  <c r="O60" i="40"/>
  <c r="S59" i="40"/>
  <c r="R59" i="40"/>
  <c r="N59" i="40"/>
  <c r="M59" i="40"/>
  <c r="I59" i="40"/>
  <c r="O58" i="40"/>
  <c r="O57" i="40"/>
  <c r="O56" i="40"/>
  <c r="S54" i="40"/>
  <c r="R54" i="40"/>
  <c r="N54" i="40"/>
  <c r="M54" i="40"/>
  <c r="I54" i="40"/>
  <c r="O53" i="40"/>
  <c r="O52" i="40"/>
  <c r="O51" i="40"/>
  <c r="S50" i="40"/>
  <c r="R50" i="40"/>
  <c r="N50" i="40"/>
  <c r="M50" i="40"/>
  <c r="I50" i="40"/>
  <c r="O49" i="40"/>
  <c r="O48" i="40"/>
  <c r="O47" i="40"/>
  <c r="S44" i="40"/>
  <c r="S39" i="40" s="1"/>
  <c r="R44" i="40"/>
  <c r="R39" i="40" s="1"/>
  <c r="N44" i="40"/>
  <c r="M44" i="40"/>
  <c r="I44" i="40"/>
  <c r="I39" i="40" s="1"/>
  <c r="O40" i="40"/>
  <c r="P44" i="40" s="1"/>
  <c r="S38" i="40"/>
  <c r="S34" i="40" s="1"/>
  <c r="R38" i="40"/>
  <c r="R34" i="40" s="1"/>
  <c r="N38" i="40"/>
  <c r="M38" i="40"/>
  <c r="I38" i="40"/>
  <c r="I34" i="40" s="1"/>
  <c r="O37" i="40"/>
  <c r="O36" i="40"/>
  <c r="O35" i="40"/>
  <c r="S33" i="40"/>
  <c r="R33" i="40"/>
  <c r="N33" i="40"/>
  <c r="M33" i="40"/>
  <c r="I33" i="40"/>
  <c r="O24" i="40"/>
  <c r="S23" i="40"/>
  <c r="R23" i="40"/>
  <c r="N23" i="40"/>
  <c r="M23" i="40"/>
  <c r="I23" i="40"/>
  <c r="O18" i="40"/>
  <c r="S15" i="40"/>
  <c r="R15" i="40"/>
  <c r="N15" i="40"/>
  <c r="M15" i="40"/>
  <c r="I15" i="40"/>
  <c r="O14" i="40"/>
  <c r="O13" i="40"/>
  <c r="O12" i="40"/>
  <c r="S11" i="40"/>
  <c r="S7" i="40" s="1"/>
  <c r="S6" i="40" s="1"/>
  <c r="R11" i="40"/>
  <c r="N11" i="40"/>
  <c r="M11" i="40"/>
  <c r="I11" i="40"/>
  <c r="O8" i="40"/>
  <c r="V28" i="21"/>
  <c r="S28" i="21"/>
  <c r="P28" i="21"/>
  <c r="V27" i="21"/>
  <c r="S27" i="21"/>
  <c r="P27" i="21"/>
  <c r="M27" i="21"/>
  <c r="J27" i="21"/>
  <c r="V25" i="21"/>
  <c r="S25" i="21"/>
  <c r="P25" i="21"/>
  <c r="P33" i="21" s="1"/>
  <c r="M25" i="21"/>
  <c r="M33" i="21" s="1"/>
  <c r="J25" i="21"/>
  <c r="J33" i="21" s="1"/>
  <c r="V44" i="21"/>
  <c r="V43" i="21"/>
  <c r="V42" i="21"/>
  <c r="S45" i="21"/>
  <c r="S44" i="21"/>
  <c r="S43" i="21"/>
  <c r="S42" i="21"/>
  <c r="S46" i="21" s="1"/>
  <c r="P45" i="21"/>
  <c r="P44" i="21"/>
  <c r="P43" i="21"/>
  <c r="P42" i="21"/>
  <c r="M45" i="21"/>
  <c r="M44" i="21"/>
  <c r="M43" i="21"/>
  <c r="M42" i="21"/>
  <c r="M46" i="21" s="1"/>
  <c r="J45" i="21"/>
  <c r="J44" i="21"/>
  <c r="J43" i="21"/>
  <c r="J42" i="21"/>
  <c r="V22" i="21"/>
  <c r="V21" i="21"/>
  <c r="V20" i="21"/>
  <c r="S22" i="21"/>
  <c r="S21" i="21"/>
  <c r="S20" i="21"/>
  <c r="P22" i="21"/>
  <c r="P21" i="21"/>
  <c r="P20" i="21"/>
  <c r="M22" i="21"/>
  <c r="M21" i="21"/>
  <c r="M20" i="21"/>
  <c r="V16" i="21"/>
  <c r="M16" i="21"/>
  <c r="J16" i="21"/>
  <c r="J22" i="21"/>
  <c r="J21" i="21"/>
  <c r="J20" i="21"/>
  <c r="S16" i="21"/>
  <c r="P16" i="21"/>
  <c r="E12" i="3"/>
  <c r="C11" i="3"/>
  <c r="C12" i="3" s="1"/>
  <c r="C13" i="3" s="1"/>
  <c r="J6" i="3"/>
  <c r="K6" i="3" s="1"/>
  <c r="I6" i="3"/>
  <c r="D6" i="3"/>
  <c r="S33" i="21" l="1"/>
  <c r="J46" i="21"/>
  <c r="P46" i="21"/>
  <c r="V46" i="21"/>
  <c r="J48" i="21"/>
  <c r="P18" i="21"/>
  <c r="P48" i="21"/>
  <c r="V18" i="21"/>
  <c r="V48" i="21"/>
  <c r="V33" i="21"/>
  <c r="V23" i="21"/>
  <c r="S18" i="21"/>
  <c r="S48" i="21"/>
  <c r="M18" i="21"/>
  <c r="M48" i="21"/>
  <c r="I55" i="40"/>
  <c r="B66" i="40"/>
  <c r="B67" i="40" s="1"/>
  <c r="B68" i="40" s="1"/>
  <c r="B69" i="40" s="1"/>
  <c r="B70" i="40" s="1"/>
  <c r="B71" i="40" s="1"/>
  <c r="B72" i="40" s="1"/>
  <c r="B74" i="40" s="1"/>
  <c r="B75" i="40" s="1"/>
  <c r="B77" i="40" s="1"/>
  <c r="B78" i="40" s="1"/>
  <c r="B82" i="40" s="1"/>
  <c r="B83" i="40" s="1"/>
  <c r="B84" i="40" s="1"/>
  <c r="B86" i="40" s="1"/>
  <c r="B87" i="40" s="1"/>
  <c r="B88" i="40" s="1"/>
  <c r="B90" i="40" s="1"/>
  <c r="B91" i="40" s="1"/>
  <c r="B95" i="40" s="1"/>
  <c r="B96" i="40" s="1"/>
  <c r="B97" i="40" s="1"/>
  <c r="B98" i="40" s="1"/>
  <c r="B99" i="40" s="1"/>
  <c r="B100" i="40" s="1"/>
  <c r="B103" i="40" s="1"/>
  <c r="B104" i="40" s="1"/>
  <c r="B105" i="40" s="1"/>
  <c r="B8" i="47" s="1"/>
  <c r="B9" i="47" s="1"/>
  <c r="B10" i="47" s="1"/>
  <c r="B12" i="47" s="1"/>
  <c r="B13" i="47" s="1"/>
  <c r="B14" i="47" s="1"/>
  <c r="B18" i="47" s="1"/>
  <c r="B19" i="47" s="1"/>
  <c r="B20" i="47" s="1"/>
  <c r="B21" i="47" s="1"/>
  <c r="B22" i="47" s="1"/>
  <c r="B24" i="47" s="1"/>
  <c r="B25" i="47" s="1"/>
  <c r="B26" i="47" s="1"/>
  <c r="B27" i="47" s="1"/>
  <c r="B28" i="47" s="1"/>
  <c r="B29" i="47" s="1"/>
  <c r="B30" i="47" s="1"/>
  <c r="B31" i="47" s="1"/>
  <c r="B32" i="47" s="1"/>
  <c r="B35" i="47" s="1"/>
  <c r="B36" i="47" s="1"/>
  <c r="B37" i="47" s="1"/>
  <c r="B40" i="47" s="1"/>
  <c r="B41" i="47" s="1"/>
  <c r="B42" i="47" s="1"/>
  <c r="B43" i="47" s="1"/>
  <c r="B47" i="47" s="1"/>
  <c r="B48" i="47" s="1"/>
  <c r="B49" i="47" s="1"/>
  <c r="B51" i="47" s="1"/>
  <c r="B52" i="47" s="1"/>
  <c r="B53" i="47" s="1"/>
  <c r="B56" i="47" s="1"/>
  <c r="B57" i="47" s="1"/>
  <c r="B58" i="47" s="1"/>
  <c r="B60" i="47" s="1"/>
  <c r="B61" i="47" s="1"/>
  <c r="B62" i="47" s="1"/>
  <c r="B66" i="47" s="1"/>
  <c r="B67" i="47" s="1"/>
  <c r="B68" i="47" s="1"/>
  <c r="B69" i="47" s="1"/>
  <c r="B70" i="47" s="1"/>
  <c r="B71" i="47" s="1"/>
  <c r="B72" i="47" s="1"/>
  <c r="B74" i="47" s="1"/>
  <c r="B75" i="47" s="1"/>
  <c r="B77" i="47" s="1"/>
  <c r="B78" i="47" s="1"/>
  <c r="B82" i="47" s="1"/>
  <c r="B83" i="47" s="1"/>
  <c r="B84" i="47" s="1"/>
  <c r="B86" i="47" s="1"/>
  <c r="B87" i="47" s="1"/>
  <c r="B88" i="47" s="1"/>
  <c r="B90" i="47" s="1"/>
  <c r="B91" i="47" s="1"/>
  <c r="B95" i="47" s="1"/>
  <c r="B96" i="47" s="1"/>
  <c r="B97" i="47" s="1"/>
  <c r="B98" i="47" s="1"/>
  <c r="B99" i="47" s="1"/>
  <c r="B100" i="47" s="1"/>
  <c r="B103" i="47" s="1"/>
  <c r="B104" i="47" s="1"/>
  <c r="B105" i="47" s="1"/>
  <c r="B8" i="48" s="1"/>
  <c r="B9" i="48" s="1"/>
  <c r="B10" i="48" s="1"/>
  <c r="B12" i="48" s="1"/>
  <c r="B13" i="48" s="1"/>
  <c r="B14" i="48" s="1"/>
  <c r="B18" i="48" s="1"/>
  <c r="B19" i="48" s="1"/>
  <c r="B20" i="48" s="1"/>
  <c r="B21" i="48" s="1"/>
  <c r="B22" i="48" s="1"/>
  <c r="B24" i="48" s="1"/>
  <c r="B25" i="48" s="1"/>
  <c r="B26" i="48" s="1"/>
  <c r="B27" i="48" s="1"/>
  <c r="B28" i="48" s="1"/>
  <c r="B29" i="48" s="1"/>
  <c r="B30" i="48" s="1"/>
  <c r="B31" i="48" s="1"/>
  <c r="B32" i="48" s="1"/>
  <c r="B35" i="48" s="1"/>
  <c r="B36" i="48" s="1"/>
  <c r="B37" i="48" s="1"/>
  <c r="B40" i="48" s="1"/>
  <c r="B41" i="48" s="1"/>
  <c r="B42" i="48" s="1"/>
  <c r="B43" i="48" s="1"/>
  <c r="B47" i="48" s="1"/>
  <c r="B48" i="48" s="1"/>
  <c r="P101" i="40"/>
  <c r="S55" i="40"/>
  <c r="P33" i="40"/>
  <c r="R65" i="40"/>
  <c r="P38" i="40"/>
  <c r="M12" i="27"/>
  <c r="S23" i="21"/>
  <c r="P23" i="21"/>
  <c r="Q44" i="40"/>
  <c r="D9" i="27" s="1"/>
  <c r="P79" i="40"/>
  <c r="Q101" i="40"/>
  <c r="Q92" i="40"/>
  <c r="P92" i="40"/>
  <c r="Q79" i="40"/>
  <c r="P63" i="40"/>
  <c r="Q63" i="40"/>
  <c r="D10" i="27" s="1"/>
  <c r="P54" i="40"/>
  <c r="Q15" i="40"/>
  <c r="D8" i="27" s="1"/>
  <c r="P15" i="40"/>
  <c r="D15" i="27"/>
  <c r="I46" i="40"/>
  <c r="R81" i="40"/>
  <c r="R80" i="40" s="1"/>
  <c r="R55" i="40"/>
  <c r="S81" i="40"/>
  <c r="S80" i="40" s="1"/>
  <c r="J101" i="40"/>
  <c r="J94" i="40" s="1"/>
  <c r="J93" i="40" s="1"/>
  <c r="S65" i="40"/>
  <c r="S64" i="40" s="1"/>
  <c r="I81" i="40"/>
  <c r="I80" i="40" s="1"/>
  <c r="I65" i="40"/>
  <c r="I64" i="40" s="1"/>
  <c r="O101" i="40"/>
  <c r="O89" i="40"/>
  <c r="J92" i="40"/>
  <c r="O92" i="40"/>
  <c r="J89" i="40"/>
  <c r="J76" i="40"/>
  <c r="O76" i="40"/>
  <c r="I7" i="40"/>
  <c r="I6" i="40" s="1"/>
  <c r="O73" i="40"/>
  <c r="R64" i="40"/>
  <c r="J79" i="40"/>
  <c r="J73" i="40"/>
  <c r="O79" i="40"/>
  <c r="J38" i="40"/>
  <c r="J34" i="40" s="1"/>
  <c r="O15" i="40"/>
  <c r="R7" i="40"/>
  <c r="R6" i="40" s="1"/>
  <c r="S46" i="40"/>
  <c r="J59" i="40"/>
  <c r="O38" i="40"/>
  <c r="O59" i="40"/>
  <c r="O54" i="40"/>
  <c r="O23" i="40"/>
  <c r="I17" i="40"/>
  <c r="J44" i="40"/>
  <c r="J39" i="40" s="1"/>
  <c r="O50" i="40"/>
  <c r="J23" i="40"/>
  <c r="O63" i="40"/>
  <c r="R46" i="40"/>
  <c r="J15" i="40"/>
  <c r="O85" i="40"/>
  <c r="J63" i="40"/>
  <c r="J33" i="40"/>
  <c r="J50" i="40"/>
  <c r="J11" i="40"/>
  <c r="O11" i="40"/>
  <c r="R17" i="40"/>
  <c r="R16" i="40" s="1"/>
  <c r="S17" i="40"/>
  <c r="J54" i="40"/>
  <c r="O33" i="40"/>
  <c r="J85" i="40"/>
  <c r="O44" i="40"/>
  <c r="F12" i="3"/>
  <c r="I45" i="40" l="1"/>
  <c r="R45" i="40"/>
  <c r="D14" i="27"/>
  <c r="J81" i="40"/>
  <c r="J80" i="40" s="1"/>
  <c r="J55" i="40"/>
  <c r="J65" i="40"/>
  <c r="J64" i="40" s="1"/>
  <c r="S45" i="40"/>
  <c r="S16" i="40"/>
  <c r="J7" i="40"/>
  <c r="J6" i="40" s="1"/>
  <c r="J17" i="40"/>
  <c r="I16" i="40"/>
  <c r="J46" i="40"/>
  <c r="M11" i="27" l="1"/>
  <c r="M9" i="27"/>
  <c r="J45" i="40"/>
  <c r="J16" i="40"/>
  <c r="S5" i="40"/>
  <c r="S106" i="40" s="1"/>
  <c r="I5" i="40"/>
  <c r="R5" i="40"/>
  <c r="R106" i="40" s="1"/>
  <c r="M10" i="27"/>
  <c r="M8" i="27"/>
  <c r="I106" i="40" l="1"/>
  <c r="I108" i="40" s="1"/>
  <c r="J5" i="40"/>
  <c r="J106" i="40" s="1"/>
  <c r="J108"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9" authorId="0" shapeId="0" xr:uid="{00000000-0006-0000-0000-000001000000}">
      <text>
        <r>
          <rPr>
            <b/>
            <sz val="9"/>
            <rFont val="Tahoma"/>
            <family val="2"/>
          </rPr>
          <t>Author:</t>
        </r>
        <r>
          <rPr>
            <sz val="9"/>
            <rFont val="Tahoma"/>
            <family val="2"/>
          </rPr>
          <t xml:space="preserve">
DSA, communication and monitoring visits; implementing visits
For all 4 project sites and implementing partners
</t>
        </r>
      </text>
    </comment>
  </commentList>
</comments>
</file>

<file path=xl/sharedStrings.xml><?xml version="1.0" encoding="utf-8"?>
<sst xmlns="http://schemas.openxmlformats.org/spreadsheetml/2006/main" count="1293" uniqueCount="296">
  <si>
    <t>Sustainable Land Management in Churia Region Nepal (GEF funded)</t>
  </si>
  <si>
    <t>Year 1 (CY14)</t>
  </si>
  <si>
    <t>Year 2 (CY15)</t>
  </si>
  <si>
    <t>Year 3 (CY16)</t>
  </si>
  <si>
    <t>Total</t>
  </si>
  <si>
    <t>Budget</t>
  </si>
  <si>
    <t>Expense</t>
  </si>
  <si>
    <t>Spending %</t>
  </si>
  <si>
    <t>Expenses</t>
  </si>
  <si>
    <t>Savings from 2014</t>
  </si>
  <si>
    <t>Exp Jun-Dec</t>
  </si>
  <si>
    <t>Exp Jan-Jun</t>
  </si>
  <si>
    <t>exp reported to HQ</t>
  </si>
  <si>
    <t>grant and consultancy obligation</t>
  </si>
  <si>
    <t>Savings</t>
  </si>
  <si>
    <t>2015 Budget</t>
  </si>
  <si>
    <t>Activities transferred to 2015 from 2014</t>
  </si>
  <si>
    <t>Obligation Deductable - Grants</t>
  </si>
  <si>
    <t>WT47</t>
  </si>
  <si>
    <t>WT81</t>
  </si>
  <si>
    <t>WT82</t>
  </si>
  <si>
    <t>WT83</t>
  </si>
  <si>
    <t>WU22</t>
  </si>
  <si>
    <t>2206/07</t>
  </si>
  <si>
    <t>Obligation Deductable - Consultancy</t>
  </si>
  <si>
    <t>WU62</t>
  </si>
  <si>
    <t>WV81</t>
  </si>
  <si>
    <t>Total of grants and consultancy</t>
  </si>
  <si>
    <t>reconciled</t>
  </si>
  <si>
    <t>Project: GEF-7 Cameroon CB IP</t>
  </si>
  <si>
    <t>SNAPSHOT</t>
  </si>
  <si>
    <t>Annual Work Plan Activity Tracking: Summary</t>
  </si>
  <si>
    <t>Results Framework Tracking: Summary</t>
  </si>
  <si>
    <t>% achievement</t>
  </si>
  <si>
    <t>Year</t>
  </si>
  <si>
    <t xml:space="preserve">% average achievement </t>
  </si>
  <si>
    <t>Component</t>
  </si>
  <si>
    <t>Y1</t>
  </si>
  <si>
    <t>Y2</t>
  </si>
  <si>
    <t>Y3</t>
  </si>
  <si>
    <t>Y4</t>
  </si>
  <si>
    <t>Y5</t>
  </si>
  <si>
    <t>Y6</t>
  </si>
  <si>
    <t>Component 1</t>
  </si>
  <si>
    <t>Component 2</t>
  </si>
  <si>
    <t>Component 3</t>
  </si>
  <si>
    <t>Component 4</t>
  </si>
  <si>
    <t>Component 5</t>
  </si>
  <si>
    <t>PMC</t>
  </si>
  <si>
    <t>Average Activities</t>
  </si>
  <si>
    <t>Average including management</t>
  </si>
  <si>
    <t>RESULTS MEASUREMENT FRAMEWORK</t>
  </si>
  <si>
    <t>OUTCOME</t>
  </si>
  <si>
    <t>INDICATOR</t>
  </si>
  <si>
    <t>DEFINITION</t>
  </si>
  <si>
    <t>METHOD</t>
  </si>
  <si>
    <t>WHO</t>
  </si>
  <si>
    <t>DISSAGREGATION</t>
  </si>
  <si>
    <t>BASELINE</t>
  </si>
  <si>
    <t>YR1 (July 1, 2022 -June 30, 2023)</t>
  </si>
  <si>
    <t>YR2 (July 1, 2023 - June 30, 2024)</t>
  </si>
  <si>
    <t>YR3 (2024-2025)</t>
  </si>
  <si>
    <t>YR4 (2025-2026</t>
  </si>
  <si>
    <t>YR5 (2026-2027)</t>
  </si>
  <si>
    <t>YR6 (Project end)</t>
  </si>
  <si>
    <t>Assumption</t>
  </si>
  <si>
    <t>NOTES</t>
  </si>
  <si>
    <t>Target</t>
  </si>
  <si>
    <t>Actual</t>
  </si>
  <si>
    <t>% achieved</t>
  </si>
  <si>
    <t>Global  Environmental Benefits</t>
  </si>
  <si>
    <r>
      <rPr>
        <b/>
        <sz val="11"/>
        <rFont val="Calibri"/>
        <family val="2"/>
        <scheme val="minor"/>
      </rPr>
      <t xml:space="preserve">Core Indicator 1: </t>
    </r>
    <r>
      <rPr>
        <sz val="11"/>
        <rFont val="Calibri"/>
        <family val="2"/>
        <scheme val="minor"/>
      </rPr>
      <t>Terrestrial protected areas created or under improved management for conservation and sustainable use (hectares)</t>
    </r>
    <r>
      <rPr>
        <b/>
        <sz val="11"/>
        <rFont val="Calibri"/>
        <family val="2"/>
        <scheme val="minor"/>
      </rPr>
      <t xml:space="preserve">
</t>
    </r>
  </si>
  <si>
    <t>Number of hectares of protected area whose management has been improved.
Cumulative</t>
  </si>
  <si>
    <t>Assessed using METT, METT reports</t>
  </si>
  <si>
    <t xml:space="preserve">PMU, conservation services </t>
  </si>
  <si>
    <t>METT score by protected area</t>
  </si>
  <si>
    <r>
      <t xml:space="preserve">GEF Sub-Indicator 1.2. </t>
    </r>
    <r>
      <rPr>
        <sz val="11"/>
        <rFont val="Calibri"/>
        <family val="2"/>
      </rPr>
      <t>Terrestial PA under improved management effectiveness</t>
    </r>
  </si>
  <si>
    <t>METT
 LNP 
(2020): 66</t>
  </si>
  <si>
    <t>METT</t>
  </si>
  <si>
    <r>
      <rPr>
        <b/>
        <sz val="11"/>
        <rFont val="Calibri"/>
        <family val="2"/>
      </rPr>
      <t xml:space="preserve">Core Indicator 4: </t>
    </r>
    <r>
      <rPr>
        <sz val="11"/>
        <rFont val="Calibri"/>
        <family val="2"/>
      </rPr>
      <t>Area of landscapes under improved practices (hectares; excluding protected areas)</t>
    </r>
  </si>
  <si>
    <t>Cumulative</t>
  </si>
  <si>
    <t>Calculated using GIS; 
Land use and management plans; 
Monitoring reports;
Field reports</t>
  </si>
  <si>
    <t>PMU executing partners</t>
  </si>
  <si>
    <t>Sub-indicators 4.1 &amp; 4.3</t>
  </si>
  <si>
    <r>
      <rPr>
        <b/>
        <sz val="11"/>
        <rFont val="Calibri"/>
        <family val="2"/>
        <scheme val="minor"/>
      </rPr>
      <t xml:space="preserve">Sub-indicator 4.1: </t>
    </r>
    <r>
      <rPr>
        <sz val="11"/>
        <rFont val="Calibri"/>
        <family val="2"/>
        <scheme val="minor"/>
      </rPr>
      <t>Area of landscapes under improved management to benefit biodiversity</t>
    </r>
  </si>
  <si>
    <t>This indicator captures the landscape area being managed to benefit biodiversity, but which is not certified.</t>
  </si>
  <si>
    <r>
      <rPr>
        <b/>
        <sz val="11"/>
        <rFont val="Calibri"/>
        <family val="2"/>
        <scheme val="minor"/>
      </rPr>
      <t xml:space="preserve">Sub-indicator 4.3: </t>
    </r>
    <r>
      <rPr>
        <sz val="11"/>
        <rFont val="Calibri"/>
        <family val="2"/>
        <scheme val="minor"/>
      </rPr>
      <t>Area of landscapes under sustainable land management in production systems</t>
    </r>
  </si>
  <si>
    <t>This indicator captures the landscape area that is in production (e.g., agriculture, rangeland, and forests) and whose soil, air, and water are managed in a sustainable manner</t>
  </si>
  <si>
    <r>
      <rPr>
        <b/>
        <sz val="11"/>
        <rFont val="Calibri"/>
        <family val="2"/>
        <scheme val="minor"/>
      </rPr>
      <t>Core Indicator 6:</t>
    </r>
    <r>
      <rPr>
        <sz val="11"/>
        <rFont val="Calibri"/>
        <family val="2"/>
        <scheme val="minor"/>
      </rPr>
      <t xml:space="preserve"> Greenhouse gas emission mitigated
</t>
    </r>
    <r>
      <rPr>
        <b/>
        <sz val="11"/>
        <rFont val="Calibri"/>
        <family val="2"/>
        <scheme val="minor"/>
      </rPr>
      <t>Sub-indicator 6.1:</t>
    </r>
    <r>
      <rPr>
        <sz val="11"/>
        <rFont val="Calibri"/>
        <family val="2"/>
        <scheme val="minor"/>
      </rPr>
      <t xml:space="preserve"> Carbon sequestered, or emissions avoided in the AFOLU sector</t>
    </r>
  </si>
  <si>
    <t>Carbon sequestration is defined as the process of increasing the carbon content of a reservoir/pool other than the atmosphere (IPCC, 2012). Avoided emissions refers to reduced emissions due to avoided deforestation or forest degradation, sustainable forest management, and improved practices on other land uses such as in agriculture.</t>
  </si>
  <si>
    <t xml:space="preserve">t/ha/yr calculated using FAO EX-ACT Tool  </t>
  </si>
  <si>
    <t>PMU, executing partners</t>
  </si>
  <si>
    <t>n/a</t>
  </si>
  <si>
    <r>
      <t>0 t/ha/yr</t>
    </r>
    <r>
      <rPr>
        <sz val="9"/>
        <rFont val="Calibri"/>
        <family val="2"/>
        <scheme val="minor"/>
      </rPr>
      <t xml:space="preserve"> (Emissions without the project would be 4.8 t/ha/yr and with the project )</t>
    </r>
  </si>
  <si>
    <r>
      <rPr>
        <b/>
        <sz val="11"/>
        <rFont val="Calibri"/>
        <family val="2"/>
      </rPr>
      <t>GEF Core Indicator 11:</t>
    </r>
    <r>
      <rPr>
        <sz val="11"/>
        <rFont val="Calibri"/>
        <family val="2"/>
      </rPr>
      <t xml:space="preserve"> Number of direct beneficiaries disaggregated by gender as co-benefit of GEF investment</t>
    </r>
  </si>
  <si>
    <t>Cumulative
Direct beneficiary: individual who receives targeted support from a given GEF project and/or who uses specific resources that the project maintains or enhances. The beneficiary has to be aware that they are receiving this support or that they are using these specific resources. See GEF CORE Indicator guidelines for further guidance.</t>
  </si>
  <si>
    <t>Field reports
Training reports</t>
  </si>
  <si>
    <t>Women</t>
  </si>
  <si>
    <t>Men</t>
  </si>
  <si>
    <t>Project Objective achievement:</t>
  </si>
  <si>
    <t xml:space="preserve">Non-cumulative </t>
  </si>
  <si>
    <t>PMU</t>
  </si>
  <si>
    <t>Component 1 achievement:</t>
  </si>
  <si>
    <t xml:space="preserve">Cumulative </t>
  </si>
  <si>
    <t>Tracking by PMU and executing partners 
Monitoring reports</t>
  </si>
  <si>
    <t>Component 2 achievement:</t>
  </si>
  <si>
    <t xml:space="preserve">Executing partners  </t>
  </si>
  <si>
    <t>Youth</t>
  </si>
  <si>
    <t>Component 3 achievement:</t>
  </si>
  <si>
    <t>Component 4 achievement:</t>
  </si>
  <si>
    <t>COMPONENT 5: Monitoring and evaluation (M&amp;E), knowledge management (KM), and regional coordination</t>
  </si>
  <si>
    <t># of M&amp;E plan implemented</t>
  </si>
  <si>
    <t>Implemented: refers to completion of project progress reports (PPR) and Project Closeout Report (PCR), quarterly financial reports (QFR), reflection exercise (RE) completed with Results Framework and ToC assessed and validated or modified, and midterm and terminal evaluations (MTE and TE) completed.</t>
  </si>
  <si>
    <t>Tracking of development and implementation of M&amp;E Plan by PMU</t>
  </si>
  <si>
    <t># of communications, awareness raising, and KM materials produced and proportion (%) that target women (and other vulnerable groups)</t>
  </si>
  <si>
    <t xml:space="preserve">Cumulative
Type (e.g., radio program, television, program, technical brief, case study, articles) 
Target group, as applicable (e.g., women, youth, indigenous peoples) 
Subject area
</t>
  </si>
  <si>
    <t>Tracking by PMU
Communication &amp; Knowledge Management Strategy 
Communic-ation &amp; KM materials</t>
  </si>
  <si>
    <t>% that target women and other vulnerable groups</t>
  </si>
  <si>
    <t xml:space="preserve"># of bilateral or regional events to coordinate and exchange knowledge on project strategies for transboundary landscapes in which Cameroon is represented as a result of this project </t>
  </si>
  <si>
    <t>Tracking by PMU
Participation logs</t>
  </si>
  <si>
    <t>Type (e.g., bilateral, landscape, regional) 
Subject area</t>
  </si>
  <si>
    <t>Component 5 achievement:</t>
  </si>
  <si>
    <t>Total % achieved</t>
  </si>
  <si>
    <t xml:space="preserve">ANNUAL WORK PLAN </t>
  </si>
  <si>
    <t>WORK PLAN TRACKING (Tracking at end of project year)</t>
  </si>
  <si>
    <t>COMPONENT / OUTCOME / OUTPUT</t>
  </si>
  <si>
    <t>#</t>
  </si>
  <si>
    <t>ACTIVITIES</t>
  </si>
  <si>
    <t>Responsible</t>
  </si>
  <si>
    <t>YEAR X TIMING</t>
  </si>
  <si>
    <t>BUDGET</t>
  </si>
  <si>
    <t xml:space="preserve">x </t>
  </si>
  <si>
    <t>UNIT DESCRIPTION</t>
  </si>
  <si>
    <t>TARGET</t>
  </si>
  <si>
    <t>#  UNIT(S) ACHIEVED</t>
  </si>
  <si>
    <r>
      <rPr>
        <b/>
        <sz val="12"/>
        <color theme="0"/>
        <rFont val="Calibri"/>
        <family val="2"/>
        <scheme val="minor"/>
      </rPr>
      <t xml:space="preserve">% ACHIEVED BY ACTIVITY
</t>
    </r>
    <r>
      <rPr>
        <sz val="10"/>
        <color indexed="9"/>
        <rFont val="Calibri"/>
        <family val="2"/>
      </rPr>
      <t>(# unit(s) achieved / target)</t>
    </r>
  </si>
  <si>
    <t>% ACHIEVED BY OUTCOME</t>
  </si>
  <si>
    <t>% ACHIEVED BY COMPONENT</t>
  </si>
  <si>
    <t>BUDGET 
(actual, by Component)</t>
  </si>
  <si>
    <t>Q1</t>
  </si>
  <si>
    <t>Q2</t>
  </si>
  <si>
    <t>Q3</t>
  </si>
  <si>
    <t>Q4</t>
  </si>
  <si>
    <t>in local currency</t>
  </si>
  <si>
    <t>in USD</t>
  </si>
  <si>
    <t>if activity is carried over from previous year</t>
  </si>
  <si>
    <t># of</t>
  </si>
  <si>
    <t>in  CFA Franc (FCFA)</t>
  </si>
  <si>
    <t xml:space="preserve">A. ACTIVITY COSTS </t>
  </si>
  <si>
    <r>
      <t xml:space="preserve">Output 5.1.1: </t>
    </r>
    <r>
      <rPr>
        <sz val="10"/>
        <rFont val="Calibri"/>
        <family val="2"/>
      </rPr>
      <t>Effective project coordination and gender-sensitive monitoring evaluation</t>
    </r>
  </si>
  <si>
    <t>5.1.1.1: Establish Steering Committee, PMU and hold inception workshop</t>
  </si>
  <si>
    <t>5.1.1.2: Develop and implement a project-level results-based Monitoring &amp; Evaluation Plan, including monitoring implementation of Gender Action Plan, Stakeholder Engagement Plan and Social and Environmental Management Plan</t>
  </si>
  <si>
    <t xml:space="preserve"> 5.1.1.4: Lead project coordination, including adaptive project planning and management, and quarterly and annual reporting</t>
  </si>
  <si>
    <r>
      <t xml:space="preserve">Output 5.1.2: </t>
    </r>
    <r>
      <rPr>
        <sz val="10"/>
        <rFont val="Calibri"/>
        <family val="2"/>
      </rPr>
      <t>Project achievements and results documented and knowledge management products prepared for replication and scaling up</t>
    </r>
  </si>
  <si>
    <t>5.1.2.3: Share project results and lessons learned through sub-national, national, regional, and international knowledge management platforms</t>
  </si>
  <si>
    <t xml:space="preserve">B. Project Management Costs </t>
  </si>
  <si>
    <t>Office and field running costs</t>
  </si>
  <si>
    <t>Project Management Unit</t>
  </si>
  <si>
    <t>Steering Committee Meetings</t>
  </si>
  <si>
    <t>meetings</t>
  </si>
  <si>
    <t>Annual Reflection Meetings  and Preparation of Workplan/Budget</t>
  </si>
  <si>
    <t>site visits+meetings</t>
  </si>
  <si>
    <t>Other direct cost</t>
  </si>
  <si>
    <t>PMU Personnel cost for project management (others under activities in the componensts)</t>
  </si>
  <si>
    <t>Capital Assets</t>
  </si>
  <si>
    <t>IT equipment for PMU</t>
  </si>
  <si>
    <t># IT equipment (GIS LAB) package (1)
# Supplies (software package)  (1)
# Supplies (office-package) (6)
# Internet access - (6 months)
# Office (maintenance package)  (1)</t>
  </si>
  <si>
    <t>GRAND TOTAL (A+B)</t>
  </si>
  <si>
    <t>YR 1</t>
  </si>
  <si>
    <t>Carry-over total (unspent funds from previous year)</t>
  </si>
  <si>
    <t>% achieved for activities overall</t>
  </si>
  <si>
    <t>Actual budget for previous project year</t>
  </si>
  <si>
    <t>Request of funds for Upcoming Project Year</t>
  </si>
  <si>
    <t>YR 2</t>
  </si>
  <si>
    <t>YR 3</t>
  </si>
  <si>
    <t>YR 4</t>
  </si>
  <si>
    <t>YR 5</t>
  </si>
  <si>
    <t>YR 6</t>
  </si>
  <si>
    <t>FULL PROJECT WORKPLAN</t>
  </si>
  <si>
    <t>Outcome</t>
  </si>
  <si>
    <t>Output</t>
  </si>
  <si>
    <t>Activity #</t>
  </si>
  <si>
    <t>Activities</t>
  </si>
  <si>
    <t xml:space="preserve">Who
</t>
  </si>
  <si>
    <r>
      <t xml:space="preserve">Timeline
</t>
    </r>
    <r>
      <rPr>
        <i/>
        <sz val="12"/>
        <color indexed="9"/>
        <rFont val="Calibri"/>
        <family val="2"/>
      </rPr>
      <t>(Y1, Y2, Y3, etc.)</t>
    </r>
  </si>
  <si>
    <r>
      <t xml:space="preserve">Budget 
</t>
    </r>
    <r>
      <rPr>
        <sz val="9"/>
        <color rgb="FFFFFFFF"/>
        <rFont val="Calibri"/>
        <family val="2"/>
      </rPr>
      <t>(at activity, output, or outcome level)</t>
    </r>
  </si>
  <si>
    <t>Guidance</t>
  </si>
  <si>
    <t>Project Objective: [fill in]</t>
  </si>
  <si>
    <r>
      <rPr>
        <b/>
        <sz val="11"/>
        <rFont val="Calibri"/>
        <family val="2"/>
        <scheme val="minor"/>
      </rPr>
      <t>Outcome 1.1:</t>
    </r>
    <r>
      <rPr>
        <sz val="11"/>
        <rFont val="Calibri"/>
        <family val="2"/>
        <scheme val="minor"/>
      </rPr>
      <t xml:space="preserve"> [fill in]</t>
    </r>
  </si>
  <si>
    <r>
      <rPr>
        <b/>
        <sz val="11"/>
        <rFont val="Calibri"/>
        <family val="2"/>
        <scheme val="minor"/>
      </rPr>
      <t>Outcome 2.1:</t>
    </r>
    <r>
      <rPr>
        <sz val="11"/>
        <rFont val="Calibri"/>
        <family val="2"/>
        <scheme val="minor"/>
      </rPr>
      <t xml:space="preserve"> [fill in]</t>
    </r>
  </si>
  <si>
    <t>COMPONENT 1: [fill in]</t>
  </si>
  <si>
    <t>COMPONENT 2: [fill in]</t>
  </si>
  <si>
    <r>
      <rPr>
        <b/>
        <sz val="11"/>
        <rFont val="Calibri"/>
        <family val="2"/>
        <scheme val="minor"/>
      </rPr>
      <t>Outcome 2.2</t>
    </r>
    <r>
      <rPr>
        <sz val="11"/>
        <rFont val="Calibri"/>
        <family val="2"/>
        <scheme val="minor"/>
      </rPr>
      <t>: [fill in]</t>
    </r>
  </si>
  <si>
    <r>
      <rPr>
        <b/>
        <sz val="11"/>
        <rFont val="Calibri"/>
        <family val="2"/>
        <scheme val="minor"/>
      </rPr>
      <t>Outcome 2.3:</t>
    </r>
    <r>
      <rPr>
        <sz val="11"/>
        <rFont val="Calibri"/>
        <family val="2"/>
        <scheme val="minor"/>
      </rPr>
      <t>[fill in]</t>
    </r>
  </si>
  <si>
    <t>COMPONENT 3: [fill in]</t>
  </si>
  <si>
    <r>
      <rPr>
        <b/>
        <sz val="11"/>
        <rFont val="Calibri"/>
        <family val="2"/>
        <scheme val="minor"/>
      </rPr>
      <t>Outcome 3.1:</t>
    </r>
    <r>
      <rPr>
        <sz val="11"/>
        <rFont val="Calibri"/>
        <family val="2"/>
        <scheme val="minor"/>
      </rPr>
      <t xml:space="preserve"> [fill in]</t>
    </r>
  </si>
  <si>
    <r>
      <rPr>
        <b/>
        <sz val="11"/>
        <rFont val="Calibri"/>
        <family val="2"/>
        <scheme val="minor"/>
      </rPr>
      <t xml:space="preserve">Outcome 3.2: </t>
    </r>
    <r>
      <rPr>
        <sz val="11"/>
        <rFont val="Calibri"/>
        <family val="2"/>
        <scheme val="minor"/>
      </rPr>
      <t>[fill in]</t>
    </r>
  </si>
  <si>
    <t>COMPONENT 4:[fill in]</t>
  </si>
  <si>
    <r>
      <rPr>
        <b/>
        <sz val="11"/>
        <rFont val="Calibri"/>
        <family val="2"/>
        <scheme val="minor"/>
      </rPr>
      <t xml:space="preserve">Outcome 4.1: </t>
    </r>
    <r>
      <rPr>
        <sz val="11"/>
        <rFont val="Calibri"/>
        <family val="2"/>
        <scheme val="minor"/>
      </rPr>
      <t>[fill in]</t>
    </r>
  </si>
  <si>
    <r>
      <rPr>
        <b/>
        <sz val="11"/>
        <rFont val="Calibri"/>
        <family val="2"/>
        <scheme val="minor"/>
      </rPr>
      <t xml:space="preserve">Outcome 5.1: </t>
    </r>
    <r>
      <rPr>
        <sz val="11"/>
        <rFont val="Calibri"/>
        <family val="2"/>
        <scheme val="minor"/>
      </rPr>
      <t>[fill in]</t>
    </r>
  </si>
  <si>
    <r>
      <t>Period:</t>
    </r>
    <r>
      <rPr>
        <sz val="16"/>
        <color rgb="FF003366"/>
        <rFont val="Calibri"/>
        <family val="2"/>
      </rPr>
      <t xml:space="preserve"> Year 1 (month, Day, year - month,Day, year)</t>
    </r>
  </si>
  <si>
    <r>
      <rPr>
        <b/>
        <sz val="10"/>
        <rFont val="Calibri"/>
        <family val="2"/>
      </rPr>
      <t>Output 1.1.1.</t>
    </r>
    <r>
      <rPr>
        <sz val="10"/>
        <rFont val="Calibri"/>
        <family val="2"/>
      </rPr>
      <t xml:space="preserve"> </t>
    </r>
  </si>
  <si>
    <t xml:space="preserve">Component 1: </t>
  </si>
  <si>
    <r>
      <t>Outcome 1.1</t>
    </r>
    <r>
      <rPr>
        <sz val="11"/>
        <color theme="1"/>
        <rFont val="Calibri"/>
        <family val="2"/>
      </rPr>
      <t xml:space="preserve"> </t>
    </r>
  </si>
  <si>
    <t xml:space="preserve">1.1.1.2: </t>
  </si>
  <si>
    <t xml:space="preserve">1.1.1.5: </t>
  </si>
  <si>
    <t>executing agency support to Supervision missions</t>
  </si>
  <si>
    <t xml:space="preserve">Synchronization of Activities in the context of Project Implementation </t>
  </si>
  <si>
    <t xml:space="preserve">Component 2: </t>
  </si>
  <si>
    <t xml:space="preserve">1.1.2.1: </t>
  </si>
  <si>
    <t xml:space="preserve">1.1.2.2: </t>
  </si>
  <si>
    <t xml:space="preserve">1.1.2.3: </t>
  </si>
  <si>
    <r>
      <rPr>
        <b/>
        <sz val="10"/>
        <rFont val="Calibri"/>
        <family val="2"/>
      </rPr>
      <t>Output 1.1.2</t>
    </r>
    <r>
      <rPr>
        <sz val="10"/>
        <rFont val="Calibri"/>
        <family val="2"/>
      </rPr>
      <t xml:space="preserve"> </t>
    </r>
  </si>
  <si>
    <t xml:space="preserve">Outcome 2.1: </t>
  </si>
  <si>
    <t xml:space="preserve">Output 2.1.1 </t>
  </si>
  <si>
    <t xml:space="preserve">Output 2.1.2: </t>
  </si>
  <si>
    <t xml:space="preserve"> 2.1.1.1: </t>
  </si>
  <si>
    <t xml:space="preserve">2.1.1.2: </t>
  </si>
  <si>
    <t xml:space="preserve">2.1.1.3: </t>
  </si>
  <si>
    <t xml:space="preserve">2.1.1.4: </t>
  </si>
  <si>
    <t xml:space="preserve">2.1.1.5: </t>
  </si>
  <si>
    <t xml:space="preserve">2.1.2.1: </t>
  </si>
  <si>
    <t xml:space="preserve">2.1.2.2: </t>
  </si>
  <si>
    <t xml:space="preserve">2.1.2.3: </t>
  </si>
  <si>
    <t xml:space="preserve">2.1.2.4: </t>
  </si>
  <si>
    <t xml:space="preserve">2.1.2.5: </t>
  </si>
  <si>
    <t xml:space="preserve">2.1.2.6: </t>
  </si>
  <si>
    <t xml:space="preserve"> 2.1.2.7: </t>
  </si>
  <si>
    <t xml:space="preserve">2.1.2.8: </t>
  </si>
  <si>
    <t xml:space="preserve">2.1.2.10: </t>
  </si>
  <si>
    <t xml:space="preserve">Outcome 2.2: </t>
  </si>
  <si>
    <t xml:space="preserve">Output 2.2.1: </t>
  </si>
  <si>
    <t xml:space="preserve">2.2.1.1: </t>
  </si>
  <si>
    <t xml:space="preserve">2.2.1.2: </t>
  </si>
  <si>
    <t xml:space="preserve">2.2.1.3: </t>
  </si>
  <si>
    <t xml:space="preserve">Outcome 2.3: </t>
  </si>
  <si>
    <t xml:space="preserve">Output 2.3.1: </t>
  </si>
  <si>
    <t xml:space="preserve">COMPONENT 3: </t>
  </si>
  <si>
    <t xml:space="preserve">Outcome 3.1: </t>
  </si>
  <si>
    <t xml:space="preserve">Output 3.1.1:  </t>
  </si>
  <si>
    <t xml:space="preserve">Output 3.1.2: </t>
  </si>
  <si>
    <t xml:space="preserve">Outcome 3.2: </t>
  </si>
  <si>
    <t xml:space="preserve">Output 3.2.1: </t>
  </si>
  <si>
    <t xml:space="preserve">Output 3.2.2: </t>
  </si>
  <si>
    <t xml:space="preserve">COMPONENT 4: </t>
  </si>
  <si>
    <t xml:space="preserve">Outcome 4.1: </t>
  </si>
  <si>
    <t xml:space="preserve">Output 4.1.1: </t>
  </si>
  <si>
    <t xml:space="preserve">Output 4.1.2: </t>
  </si>
  <si>
    <r>
      <t xml:space="preserve">Output 4.1.3: </t>
    </r>
    <r>
      <rPr>
        <sz val="10"/>
        <rFont val="Calibri"/>
        <family val="2"/>
      </rPr>
      <t xml:space="preserve"> </t>
    </r>
  </si>
  <si>
    <t xml:space="preserve">3.1.1.2: </t>
  </si>
  <si>
    <t>3.1.1.3</t>
  </si>
  <si>
    <t xml:space="preserve"> Activity 1.1.1.1: </t>
  </si>
  <si>
    <t xml:space="preserve">2.3.1.1: </t>
  </si>
  <si>
    <t xml:space="preserve">2.3.1.2: </t>
  </si>
  <si>
    <t xml:space="preserve">2.3.1.3: </t>
  </si>
  <si>
    <t xml:space="preserve">2.3.1.4: </t>
  </si>
  <si>
    <t xml:space="preserve">3.1.1.1: </t>
  </si>
  <si>
    <t xml:space="preserve">3.1.2.1: </t>
  </si>
  <si>
    <t>3.1.2.2:</t>
  </si>
  <si>
    <t>3.1.2.3:</t>
  </si>
  <si>
    <t>3.2.1.1:</t>
  </si>
  <si>
    <t xml:space="preserve">3.2.1.2: </t>
  </si>
  <si>
    <t xml:space="preserve">3.2.1.3: </t>
  </si>
  <si>
    <t xml:space="preserve">3.2.2.1: </t>
  </si>
  <si>
    <t xml:space="preserve">3.2.2.2: </t>
  </si>
  <si>
    <t xml:space="preserve">3.2.2.3: </t>
  </si>
  <si>
    <t xml:space="preserve">4.1.1.1: </t>
  </si>
  <si>
    <t xml:space="preserve">4.1.1.2: </t>
  </si>
  <si>
    <t xml:space="preserve">4.1.1.3: </t>
  </si>
  <si>
    <t xml:space="preserve">4.1.1.4: </t>
  </si>
  <si>
    <t xml:space="preserve">4.1.1.5: </t>
  </si>
  <si>
    <t>4.1.1.6:</t>
  </si>
  <si>
    <t>4.1.1.7:</t>
  </si>
  <si>
    <t>4.1.2.1:</t>
  </si>
  <si>
    <t>4.1.2.2:</t>
  </si>
  <si>
    <t xml:space="preserve">4.1.3.1: </t>
  </si>
  <si>
    <t xml:space="preserve">4.1.3.2: </t>
  </si>
  <si>
    <r>
      <t>Outcome 5.1:</t>
    </r>
    <r>
      <rPr>
        <sz val="11"/>
        <rFont val="Calibri"/>
        <family val="2"/>
        <scheme val="minor"/>
      </rPr>
      <t xml:space="preserve"> </t>
    </r>
  </si>
  <si>
    <t>5.1.2.1: Develop project communication and knowledge management strategy</t>
  </si>
  <si>
    <t xml:space="preserve">Output 5.1.3: </t>
  </si>
  <si>
    <t xml:space="preserve">5.1.3.1: </t>
  </si>
  <si>
    <t>5.1.3.2:</t>
  </si>
  <si>
    <r>
      <t>Period:</t>
    </r>
    <r>
      <rPr>
        <sz val="16"/>
        <color rgb="FF003366"/>
        <rFont val="Calibri"/>
        <family val="2"/>
      </rPr>
      <t xml:space="preserve"> Year 2 (month, Day, year - month,Day, year)</t>
    </r>
  </si>
  <si>
    <r>
      <t>Period:</t>
    </r>
    <r>
      <rPr>
        <sz val="16"/>
        <color rgb="FF003366"/>
        <rFont val="Calibri"/>
        <family val="2"/>
      </rPr>
      <t xml:space="preserve"> Year 3 (month, Day, year - month,Day, year)</t>
    </r>
  </si>
  <si>
    <r>
      <t>Period:</t>
    </r>
    <r>
      <rPr>
        <sz val="16"/>
        <color rgb="FF003366"/>
        <rFont val="Calibri"/>
        <family val="2"/>
      </rPr>
      <t xml:space="preserve"> Year 4 (month, Day, year - month,Day, year)</t>
    </r>
  </si>
  <si>
    <r>
      <t>Period:</t>
    </r>
    <r>
      <rPr>
        <sz val="16"/>
        <color rgb="FF003366"/>
        <rFont val="Calibri"/>
        <family val="2"/>
      </rPr>
      <t xml:space="preserve"> Year 5 (month, Day, year - month,Day, year)</t>
    </r>
  </si>
  <si>
    <r>
      <t>Period:</t>
    </r>
    <r>
      <rPr>
        <sz val="16"/>
        <color rgb="FF003366"/>
        <rFont val="Calibri"/>
        <family val="2"/>
      </rPr>
      <t xml:space="preserve"> Year 6 (month, Day, year - month,Day, year)</t>
    </r>
  </si>
  <si>
    <t xml:space="preserve">5.1.2.2: Design materials to communicate project results and lessons learned, including conditions and recommendations for replication and scaling up, </t>
  </si>
  <si>
    <t xml:space="preserve">5.1.2.2: Design materials to communicate project results and lessons learned, including </t>
  </si>
  <si>
    <t>5.1.2.2: Design materials to communicate project results and lessons learned, including</t>
  </si>
  <si>
    <t>5.1.1.2: Develop and implement a project-level results-based Monitoring &amp; Evaluation Plan, including monitoring implementation of Gender Action Plan, SEP and Social and Environmental Management Plan</t>
  </si>
  <si>
    <r>
      <rPr>
        <b/>
        <sz val="11"/>
        <color indexed="8"/>
        <rFont val="Calibri"/>
        <family val="2"/>
      </rPr>
      <t>Drafting the Annual Work Plan and Budget</t>
    </r>
    <r>
      <rPr>
        <sz val="11"/>
        <color theme="1"/>
        <rFont val="Calibri"/>
        <family val="2"/>
        <scheme val="minor"/>
      </rPr>
      <t xml:space="preserve">
</t>
    </r>
    <r>
      <rPr>
        <u/>
        <sz val="11"/>
        <color indexed="8"/>
        <rFont val="Calibri"/>
        <family val="2"/>
      </rPr>
      <t>Output tracking</t>
    </r>
    <r>
      <rPr>
        <sz val="11"/>
        <color theme="1"/>
        <rFont val="Calibri"/>
        <family val="2"/>
        <scheme val="minor"/>
      </rPr>
      <t xml:space="preserve"> (light orange row in AWP&amp;B tab): Achievement of each output should be monitored over the lifetime of the project. If the activities underneath the output provide sufficient information on whether or not an output was achieved, no separate output target/indicator is required. Only include a target if the output is expected to be achieved for the given project year. 
</t>
    </r>
    <r>
      <rPr>
        <u/>
        <sz val="11"/>
        <color indexed="8"/>
        <rFont val="Calibri"/>
        <family val="2"/>
      </rPr>
      <t>Activities</t>
    </r>
    <r>
      <rPr>
        <sz val="11"/>
        <color theme="1"/>
        <rFont val="Calibri"/>
        <family val="2"/>
        <scheme val="minor"/>
      </rPr>
      <t xml:space="preserve">: Activities should be developed based on the ProDoc and what is needed to meet the Results Framework targets. Include relevant activities related to  the Gender Action Plan and Stakeholder Engagement Plan. Please ensure alignment with the overall project workplan and ensure that the activities are relevant towards achieving the outputs. The outputs then should be relevant to achieving the results in the Results Framework.
</t>
    </r>
    <r>
      <rPr>
        <u/>
        <sz val="11"/>
        <color indexed="8"/>
        <rFont val="Calibri"/>
        <family val="2"/>
      </rPr>
      <t>Targets/Units</t>
    </r>
    <r>
      <rPr>
        <sz val="11"/>
        <color theme="1"/>
        <rFont val="Calibri"/>
        <family val="2"/>
        <scheme val="minor"/>
      </rPr>
      <t xml:space="preserve">: Targets should always be numerical. The unit being measured should be included (e.g. # of meetings). 
</t>
    </r>
    <r>
      <rPr>
        <u/>
        <sz val="11"/>
        <color indexed="8"/>
        <rFont val="Calibri"/>
        <family val="2"/>
      </rPr>
      <t>Work plan (timing)</t>
    </r>
    <r>
      <rPr>
        <sz val="11"/>
        <color theme="1"/>
        <rFont val="Calibri"/>
        <family val="2"/>
        <scheme val="minor"/>
      </rPr>
      <t xml:space="preserve">: The time dedicated to a given activity should be noted by project quarter (or, if the team prefers, by month). 
</t>
    </r>
    <r>
      <rPr>
        <u/>
        <sz val="11"/>
        <color indexed="8"/>
        <rFont val="Calibri"/>
        <family val="2"/>
      </rPr>
      <t>Budget</t>
    </r>
    <r>
      <rPr>
        <sz val="11"/>
        <color theme="1"/>
        <rFont val="Calibri"/>
        <family val="2"/>
        <scheme val="minor"/>
      </rPr>
      <t xml:space="preserve">: The budget can be provided by output or activity, and should be based off of the submitted and approved detailed budget. At the end of the year, budget spent v. activities planned and achieved can be assessed to show variance and alignment in spending and implementation. Budget variances of 5% or more at the total component level (as approved in ProDoc) needs to be approved by the WWF GEF Agency.  Project Management Costs (PMC) cannot go over the total amount approved by GEF. </t>
    </r>
  </si>
  <si>
    <r>
      <t xml:space="preserve">Tracking during Implementation
</t>
    </r>
    <r>
      <rPr>
        <sz val="11"/>
        <color rgb="FF000000"/>
        <rFont val="Calibri"/>
        <family val="2"/>
      </rPr>
      <t>In the AWP&amp;B, progress can be tracked at the end of each project year under the columns labeled “Work Plan Tracking (Column M-P).” In the Results Framework, please track progress against targets in columns "actual" and "% achieved" for each year reported. Note that formulas will need to be adjusted if columns or rows have been added to this template.
IP Rating: The project Implementation Progress (IP) rating is determined by averaging the achievement of all activities together in the workplan, rather than taking the average of component averages. Note that even if the project has exceeded an intended target associated with an activity (&gt;100%), the rating will have to be manually adjusted to 100% to not skew the average. If there is a gender target in addition to a total target, both will contribute equally to the level of acheivement. 
DO Rating: The project Development Objective (DO) rating is determined by averaging the percent achievement of all indicators in the RF. Please note that some indicators have multiple measurements per indicator (e.g. 1 platform established with 200 registered users and 100 KM products) and it is recommended to average the achievement of all measurements taken per indicator (E.g. 1 platform, 100 users and 20 KM products would be 100% + 50% + 20% = 56%). The same would apply for a gender target.
The snapshot tab will show a summary of progress again the AWP&amp;B and RF over the life of the project.</t>
    </r>
  </si>
  <si>
    <r>
      <rPr>
        <b/>
        <sz val="11"/>
        <color rgb="FF000000"/>
        <rFont val="Calibri"/>
        <family val="2"/>
      </rPr>
      <t>Full Project Workplan</t>
    </r>
    <r>
      <rPr>
        <sz val="11"/>
        <color theme="1"/>
        <rFont val="Calibri"/>
        <charset val="134"/>
        <scheme val="minor"/>
      </rPr>
      <t xml:space="preserve">
The annual workplan activities and targets should align with the full project workplan, so please ensure that targets are cumulative through the end of the project and that the full suite of activities are represented. The template may need to be adjusted.</t>
    </r>
  </si>
  <si>
    <r>
      <rPr>
        <b/>
        <sz val="11"/>
        <color rgb="FF000000"/>
        <rFont val="Calibri"/>
        <family val="2"/>
      </rPr>
      <t>Additional Notes</t>
    </r>
    <r>
      <rPr>
        <sz val="11"/>
        <color theme="1"/>
        <rFont val="Calibri"/>
        <charset val="134"/>
        <scheme val="minor"/>
      </rPr>
      <t xml:space="preserve">
This completed spreadsheet will be submitted for approval of the AWP&amp;B for planning purposes. Once the tracking aspects of the AWP&amp;B and RF are completed, it will also be submitted and annexed to the annual Project Progress Report for reporting purposes.
This template was designed for six years and five components, but please adjust this template to fit the realities of this project by inserting additional rows or columns. Please note that there are forumulas already input into the template that will need to be adjusted if you do add rows or columns.  The password is GEF to unlock the sheet to input the formulas.</t>
    </r>
  </si>
  <si>
    <r>
      <rPr>
        <b/>
        <sz val="11"/>
        <color indexed="8"/>
        <rFont val="Calibri"/>
        <family val="2"/>
      </rPr>
      <t xml:space="preserve">Password: GEF </t>
    </r>
    <r>
      <rPr>
        <sz val="11"/>
        <color rgb="FF000000"/>
        <rFont val="Calibri"/>
        <family val="2"/>
      </rPr>
      <t xml:space="preserve"> (To unlock the sheet to insert new rows, copy over formulas, etc). The sheet was protected to prevent accidental error in the formulas of the sheet
</t>
    </r>
    <r>
      <rPr>
        <b/>
        <sz val="11"/>
        <color rgb="FF000000"/>
        <rFont val="Calibri"/>
        <family val="2"/>
      </rPr>
      <t>PURPOSE</t>
    </r>
    <r>
      <rPr>
        <sz val="11"/>
        <color rgb="FF000000"/>
        <rFont val="Calibri"/>
        <family val="2"/>
      </rPr>
      <t xml:space="preserve">
This template serves two functions:</t>
    </r>
    <r>
      <rPr>
        <b/>
        <sz val="11"/>
        <color indexed="8"/>
        <rFont val="Calibri"/>
        <family val="2"/>
      </rPr>
      <t xml:space="preserve">
</t>
    </r>
    <r>
      <rPr>
        <sz val="11"/>
        <color theme="1"/>
        <rFont val="Calibri"/>
        <family val="2"/>
        <scheme val="minor"/>
      </rPr>
      <t xml:space="preserve">
1) </t>
    </r>
    <r>
      <rPr>
        <u/>
        <sz val="11"/>
        <color indexed="8"/>
        <rFont val="Calibri"/>
        <family val="2"/>
      </rPr>
      <t>Template</t>
    </r>
    <r>
      <rPr>
        <sz val="11"/>
        <color theme="1"/>
        <rFont val="Calibri"/>
        <family val="2"/>
        <scheme val="minor"/>
      </rPr>
      <t xml:space="preserve"> for drafting the Annual Work Plan and Budget (AWP&amp;B), based on the full project workplan. The purpose of the AWP&amp;B is to ensure that activities planned for the project year will be successful at meeting the Results Framework targets, and are budgeted correctly.
2) </t>
    </r>
    <r>
      <rPr>
        <u/>
        <sz val="11"/>
        <color indexed="8"/>
        <rFont val="Calibri"/>
        <family val="2"/>
      </rPr>
      <t>Tracking progress</t>
    </r>
    <r>
      <rPr>
        <sz val="11"/>
        <color theme="1"/>
        <rFont val="Calibri"/>
        <family val="2"/>
        <scheme val="minor"/>
      </rPr>
      <t xml:space="preserve"> against the Work Plan and Budget and the Results Framework (RF). Formulas are built into the AWP&amp;B and Results Framework tabs to support tracking, and this is based on an average achievement of all activities/RF targets. Progress is rated annually in the Project Progress Report – the Implementation Progress Rating corresponds to AWP&amp;B achievement, while the Development Objective Rating corresponds to achievement against the RF. One should not have over 100% achievement even if the target was exceeded.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</si>
</sst>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Rp-421]#,##0;\-[$Rp-421]#,##0"/>
    <numFmt numFmtId="165" formatCode="_ * #,##0.00_ ;_ * \-#,##0.00_ ;_ * &quot;-&quot;??_ ;_ @_ "/>
    <numFmt numFmtId="166" formatCode="_(* #,##0_);_(* \(#,##0\);_(* &quot;-&quot;??_);_(@_)"/>
    <numFmt numFmtId="167" formatCode="[$Rp-421]#,##0"/>
    <numFmt numFmtId="168" formatCode="&quot;$&quot;#,##0"/>
    <numFmt numFmtId="169" formatCode="&quot;$&quot;#,##0.00"/>
    <numFmt numFmtId="170" formatCode="_(&quot;$&quot;* #,##0_);_(&quot;$&quot;* \(#,##0\);_(&quot;$&quot;* &quot;-&quot;??_);_(@_)"/>
    <numFmt numFmtId="171" formatCode="#,##0\ [$FCFA-2C0C]"/>
    <numFmt numFmtId="172" formatCode="#,##0\ [$FCFA-2C0C];\-#,##0\ [$FCFA-2C0C]"/>
    <numFmt numFmtId="173" formatCode="[$$-409]#,##0"/>
    <numFmt numFmtId="174" formatCode="#,##0.0"/>
  </numFmts>
  <fonts count="6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tint="0.14996795556505021"/>
      <name val="Calibri"/>
      <family val="2"/>
      <scheme val="minor"/>
    </font>
    <font>
      <b/>
      <sz val="12"/>
      <color theme="0"/>
      <name val="Calibri"/>
      <family val="2"/>
      <scheme val="minor"/>
    </font>
    <font>
      <sz val="11"/>
      <color theme="0"/>
      <name val="Calibri"/>
      <family val="2"/>
      <scheme val="minor"/>
    </font>
    <font>
      <sz val="11"/>
      <name val="Calibri"/>
      <family val="2"/>
      <scheme val="minor"/>
    </font>
    <font>
      <b/>
      <sz val="11"/>
      <name val="Calibri"/>
      <family val="2"/>
      <scheme val="minor"/>
    </font>
    <font>
      <sz val="11"/>
      <name val="Calibri"/>
      <family val="2"/>
    </font>
    <font>
      <sz val="11"/>
      <color rgb="FF000000"/>
      <name val="Calibri"/>
      <family val="2"/>
      <scheme val="minor"/>
    </font>
    <font>
      <sz val="11"/>
      <color indexed="8"/>
      <name val="Calibri"/>
      <family val="2"/>
    </font>
    <font>
      <b/>
      <sz val="11"/>
      <color theme="1"/>
      <name val="Calibri"/>
      <family val="2"/>
      <scheme val="minor"/>
    </font>
    <font>
      <sz val="11"/>
      <color theme="1" tint="0.34998626667073579"/>
      <name val="Calibri"/>
      <family val="2"/>
      <scheme val="minor"/>
    </font>
    <font>
      <b/>
      <sz val="11"/>
      <color theme="1" tint="0.14996795556505021"/>
      <name val="Calibri"/>
      <family val="2"/>
      <scheme val="minor"/>
    </font>
    <font>
      <sz val="11"/>
      <color theme="1"/>
      <name val="Calibri"/>
      <family val="2"/>
      <scheme val="minor"/>
    </font>
    <font>
      <sz val="10"/>
      <color theme="1"/>
      <name val="Calibri"/>
      <family val="2"/>
      <scheme val="minor"/>
    </font>
    <font>
      <b/>
      <sz val="16"/>
      <color rgb="FF003366"/>
      <name val="Calibri"/>
      <family val="2"/>
    </font>
    <font>
      <sz val="16"/>
      <color rgb="FF002060"/>
      <name val="Calibri"/>
      <family val="2"/>
    </font>
    <font>
      <b/>
      <sz val="16"/>
      <color theme="1" tint="0.14993743705557422"/>
      <name val="Calibri"/>
      <family val="2"/>
      <scheme val="minor"/>
    </font>
    <font>
      <b/>
      <sz val="10"/>
      <color theme="1" tint="0.14993743705557422"/>
      <name val="Calibri"/>
      <family val="2"/>
      <scheme val="minor"/>
    </font>
    <font>
      <b/>
      <sz val="10"/>
      <color theme="0"/>
      <name val="Calibri"/>
      <family val="2"/>
      <scheme val="minor"/>
    </font>
    <font>
      <b/>
      <sz val="18"/>
      <color theme="0"/>
      <name val="Calibri"/>
      <family val="2"/>
      <scheme val="minor"/>
    </font>
    <font>
      <b/>
      <sz val="16"/>
      <color theme="0"/>
      <name val="Calibri"/>
      <family val="2"/>
      <scheme val="minor"/>
    </font>
    <font>
      <b/>
      <sz val="14"/>
      <name val="Calibri"/>
      <family val="2"/>
      <scheme val="minor"/>
    </font>
    <font>
      <b/>
      <sz val="11"/>
      <name val="Calibri"/>
      <family val="2"/>
    </font>
    <font>
      <b/>
      <sz val="10"/>
      <name val="Calibri"/>
      <family val="2"/>
      <scheme val="minor"/>
    </font>
    <font>
      <b/>
      <sz val="11"/>
      <color theme="0"/>
      <name val="Calibri"/>
      <family val="2"/>
      <scheme val="minor"/>
    </font>
    <font>
      <b/>
      <sz val="12"/>
      <name val="Calibri"/>
      <family val="2"/>
      <scheme val="minor"/>
    </font>
    <font>
      <sz val="12"/>
      <name val="Calibri"/>
      <family val="2"/>
      <scheme val="minor"/>
    </font>
    <font>
      <sz val="20"/>
      <name val="Calibri"/>
      <family val="2"/>
      <scheme val="minor"/>
    </font>
    <font>
      <sz val="12"/>
      <color theme="0"/>
      <name val="Calibri"/>
      <family val="2"/>
      <scheme val="minor"/>
    </font>
    <font>
      <sz val="14"/>
      <color theme="0"/>
      <name val="Calibri"/>
      <family val="2"/>
      <scheme val="minor"/>
    </font>
    <font>
      <sz val="11"/>
      <color theme="1"/>
      <name val="Calibri"/>
      <family val="2"/>
    </font>
    <font>
      <sz val="16"/>
      <color rgb="FF003366"/>
      <name val="Calibri"/>
      <family val="2"/>
    </font>
    <font>
      <sz val="10"/>
      <name val="Calibri"/>
      <family val="2"/>
      <scheme val="minor"/>
    </font>
    <font>
      <sz val="12"/>
      <name val="Arial"/>
      <family val="2"/>
    </font>
    <font>
      <sz val="10"/>
      <name val="Arial"/>
      <family val="2"/>
    </font>
    <font>
      <sz val="10"/>
      <color indexed="9"/>
      <name val="Calibri"/>
      <family val="2"/>
    </font>
    <font>
      <b/>
      <sz val="9"/>
      <name val="Tahoma"/>
      <family val="2"/>
    </font>
    <font>
      <sz val="9"/>
      <name val="Tahoma"/>
      <family val="2"/>
    </font>
    <font>
      <sz val="10"/>
      <name val="Calibri"/>
      <family val="2"/>
    </font>
    <font>
      <b/>
      <sz val="18"/>
      <color theme="1" tint="0.14996795556505021"/>
      <name val="Calibri"/>
      <family val="2"/>
      <scheme val="minor"/>
    </font>
    <font>
      <b/>
      <sz val="26"/>
      <color theme="1" tint="0.14996795556505021"/>
      <name val="Calibri"/>
      <family val="2"/>
      <scheme val="minor"/>
    </font>
    <font>
      <sz val="9"/>
      <name val="Calibri"/>
      <family val="2"/>
      <scheme val="minor"/>
    </font>
    <font>
      <sz val="9"/>
      <color theme="1"/>
      <name val="Calibri"/>
      <family val="2"/>
      <scheme val="minor"/>
    </font>
    <font>
      <sz val="10"/>
      <color theme="1" tint="0.34998626667073579"/>
      <name val="Calibri"/>
      <family val="2"/>
      <scheme val="minor"/>
    </font>
    <font>
      <b/>
      <sz val="10"/>
      <name val="Calibri"/>
      <family val="2"/>
    </font>
    <font>
      <sz val="14"/>
      <color theme="1"/>
      <name val="Calibri"/>
      <family val="2"/>
      <scheme val="minor"/>
    </font>
    <font>
      <b/>
      <sz val="11"/>
      <color theme="1" tint="0.14993743705557422"/>
      <name val="Calibri"/>
      <family val="2"/>
      <scheme val="minor"/>
    </font>
    <font>
      <b/>
      <sz val="10"/>
      <color theme="1"/>
      <name val="Calibri"/>
      <family val="2"/>
      <scheme val="minor"/>
    </font>
    <font>
      <b/>
      <sz val="14"/>
      <color theme="0"/>
      <name val="Calibri"/>
      <family val="2"/>
      <scheme val="minor"/>
    </font>
    <font>
      <b/>
      <sz val="12"/>
      <color theme="1"/>
      <name val="Calibri"/>
      <family val="2"/>
      <scheme val="minor"/>
    </font>
    <font>
      <b/>
      <sz val="11"/>
      <color indexed="8"/>
      <name val="Calibri"/>
      <family val="2"/>
    </font>
    <font>
      <u/>
      <sz val="11"/>
      <color indexed="8"/>
      <name val="Calibri"/>
      <family val="2"/>
    </font>
    <font>
      <b/>
      <sz val="18"/>
      <color rgb="FF002060"/>
      <name val="Calibri"/>
      <family val="2"/>
    </font>
    <font>
      <b/>
      <sz val="24"/>
      <color rgb="FF002060"/>
      <name val="Calibri"/>
      <family val="2"/>
    </font>
    <font>
      <b/>
      <sz val="16"/>
      <color theme="1" tint="0.14999847407452621"/>
      <name val="Calibri"/>
      <family val="2"/>
      <scheme val="minor"/>
    </font>
    <font>
      <sz val="16"/>
      <color theme="1"/>
      <name val="Calibri"/>
      <family val="2"/>
      <scheme val="minor"/>
    </font>
    <font>
      <b/>
      <sz val="18"/>
      <color theme="1" tint="0.14999847407452621"/>
      <name val="Calibri"/>
      <family val="2"/>
      <scheme val="minor"/>
    </font>
    <font>
      <i/>
      <sz val="12"/>
      <color indexed="9"/>
      <name val="Calibri"/>
      <family val="2"/>
    </font>
    <font>
      <sz val="12"/>
      <color theme="1"/>
      <name val="Calibri"/>
      <family val="2"/>
      <scheme val="minor"/>
    </font>
    <font>
      <sz val="6"/>
      <color theme="0"/>
      <name val="Calibri"/>
      <family val="2"/>
      <scheme val="minor"/>
    </font>
    <font>
      <sz val="8"/>
      <name val="Calibri"/>
      <family val="2"/>
      <scheme val="minor"/>
    </font>
    <font>
      <sz val="9"/>
      <color rgb="FFFFFFFF"/>
      <name val="Calibri"/>
      <family val="2"/>
    </font>
    <font>
      <sz val="11"/>
      <color rgb="FF000000"/>
      <name val="Calibri"/>
      <family val="2"/>
    </font>
    <font>
      <b/>
      <sz val="11"/>
      <color rgb="FF000000"/>
      <name val="Calibri"/>
      <family val="2"/>
    </font>
  </fonts>
  <fills count="38">
    <fill>
      <patternFill patternType="none"/>
    </fill>
    <fill>
      <patternFill patternType="gray125"/>
    </fill>
    <fill>
      <patternFill patternType="solid">
        <fgColor theme="0" tint="-0.14996795556505021"/>
        <bgColor indexed="64"/>
      </patternFill>
    </fill>
    <fill>
      <patternFill patternType="solid">
        <fgColor rgb="FF002060"/>
        <bgColor indexed="64"/>
      </patternFill>
    </fill>
    <fill>
      <patternFill patternType="solid">
        <fgColor theme="3" tint="0.39994506668294322"/>
        <bgColor indexed="64"/>
      </patternFill>
    </fill>
    <fill>
      <patternFill patternType="solid">
        <fgColor theme="6" tint="0.39994506668294322"/>
        <bgColor indexed="64"/>
      </patternFill>
    </fill>
    <fill>
      <patternFill patternType="solid">
        <fgColor theme="4" tint="-0.249977111117893"/>
        <bgColor indexed="64"/>
      </patternFill>
    </fill>
    <fill>
      <patternFill patternType="solid">
        <fgColor rgb="FFFFFF99"/>
        <bgColor indexed="64"/>
      </patternFill>
    </fill>
    <fill>
      <patternFill patternType="solid">
        <fgColor rgb="FFFFFFFF"/>
        <bgColor indexed="64"/>
      </patternFill>
    </fill>
    <fill>
      <patternFill patternType="solid">
        <fgColor theme="9" tint="0.79995117038483843"/>
        <bgColor indexed="64"/>
      </patternFill>
    </fill>
    <fill>
      <patternFill patternType="solid">
        <fgColor theme="0" tint="-4.9989318521683403E-2"/>
        <bgColor indexed="64"/>
      </patternFill>
    </fill>
    <fill>
      <patternFill patternType="solid">
        <fgColor theme="0" tint="-0.14993743705557422"/>
        <bgColor indexed="64"/>
      </patternFill>
    </fill>
    <fill>
      <patternFill patternType="solid">
        <fgColor theme="3" tint="0.39991454817346722"/>
        <bgColor indexed="64"/>
      </patternFill>
    </fill>
    <fill>
      <patternFill patternType="solid">
        <fgColor theme="6" tint="0.39991454817346722"/>
        <bgColor indexed="64"/>
      </patternFill>
    </fill>
    <fill>
      <patternFill patternType="solid">
        <fgColor theme="4" tint="0.59996337778862885"/>
        <bgColor indexed="64"/>
      </patternFill>
    </fill>
    <fill>
      <patternFill patternType="solid">
        <fgColor theme="4" tint="-0.499984740745262"/>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39994506668294322"/>
        <bgColor indexed="64"/>
      </patternFill>
    </fill>
    <fill>
      <patternFill patternType="solid">
        <fgColor theme="5" tint="0.39994506668294322"/>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2499465926084170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39997558519241921"/>
        <bgColor indexed="64"/>
      </patternFill>
    </fill>
  </fills>
  <borders count="17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top/>
      <bottom style="thin">
        <color auto="1"/>
      </bottom>
      <diagonal/>
    </border>
    <border>
      <left style="medium">
        <color auto="1"/>
      </left>
      <right/>
      <top/>
      <bottom/>
      <diagonal/>
    </border>
    <border>
      <left style="medium">
        <color auto="1"/>
      </left>
      <right style="thin">
        <color auto="1"/>
      </right>
      <top style="thin">
        <color auto="1"/>
      </top>
      <bottom/>
      <diagonal/>
    </border>
    <border>
      <left style="medium">
        <color auto="1"/>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left>
      <right/>
      <top/>
      <bottom style="thin">
        <color auto="1"/>
      </bottom>
      <diagonal/>
    </border>
    <border>
      <left style="thin">
        <color theme="0"/>
      </left>
      <right style="thin">
        <color theme="0"/>
      </right>
      <top style="thin">
        <color theme="0"/>
      </top>
      <bottom style="thin">
        <color auto="1"/>
      </bottom>
      <diagonal/>
    </border>
    <border>
      <left/>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499984740745262"/>
      </left>
      <right style="thin">
        <color theme="0" tint="-0.499984740745262"/>
      </right>
      <top style="thin">
        <color theme="1" tint="0.34998626667073579"/>
      </top>
      <bottom style="thin">
        <color theme="1" tint="0.34998626667073579"/>
      </bottom>
      <diagonal/>
    </border>
    <border>
      <left/>
      <right/>
      <top style="thin">
        <color theme="0" tint="-0.499984740745262"/>
      </top>
      <bottom/>
      <diagonal/>
    </border>
    <border>
      <left/>
      <right/>
      <top style="thin">
        <color theme="1" tint="0.34998626667073579"/>
      </top>
      <bottom/>
      <diagonal/>
    </border>
    <border>
      <left style="thin">
        <color theme="0"/>
      </left>
      <right style="thin">
        <color theme="0"/>
      </right>
      <top/>
      <bottom style="thin">
        <color auto="1"/>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0" tint="-0.499984740745262"/>
      </top>
      <bottom/>
      <diagonal/>
    </border>
    <border>
      <left style="thin">
        <color theme="0" tint="-0.499984740745262"/>
      </left>
      <right style="thin">
        <color theme="1" tint="0.34998626667073579"/>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style="thin">
        <color theme="1" tint="0.34998626667073579"/>
      </top>
      <bottom/>
      <diagonal/>
    </border>
    <border>
      <left/>
      <right/>
      <top style="medium">
        <color auto="1"/>
      </top>
      <bottom style="thin">
        <color theme="1" tint="0.34998626667073579"/>
      </bottom>
      <diagonal/>
    </border>
    <border>
      <left style="thin">
        <color theme="0"/>
      </left>
      <right style="medium">
        <color auto="1"/>
      </right>
      <top/>
      <bottom style="thin">
        <color auto="1"/>
      </bottom>
      <diagonal/>
    </border>
    <border>
      <left style="medium">
        <color auto="1"/>
      </left>
      <right style="thin">
        <color theme="0"/>
      </right>
      <top/>
      <bottom style="thin">
        <color auto="1"/>
      </bottom>
      <diagonal/>
    </border>
    <border>
      <left/>
      <right style="medium">
        <color auto="1"/>
      </right>
      <top style="thin">
        <color auto="1"/>
      </top>
      <bottom/>
      <diagonal/>
    </border>
    <border>
      <left/>
      <right style="medium">
        <color auto="1"/>
      </right>
      <top/>
      <bottom/>
      <diagonal/>
    </border>
    <border>
      <left/>
      <right style="thin">
        <color theme="1" tint="0.499984740745262"/>
      </right>
      <top/>
      <bottom/>
      <diagonal/>
    </border>
    <border>
      <left/>
      <right style="medium">
        <color auto="1"/>
      </right>
      <top style="thin">
        <color theme="1" tint="0.34998626667073579"/>
      </top>
      <bottom style="thin">
        <color theme="1" tint="0.34998626667073579"/>
      </bottom>
      <diagonal/>
    </border>
    <border>
      <left style="medium">
        <color auto="1"/>
      </left>
      <right/>
      <top style="thin">
        <color theme="1" tint="0.34998626667073579"/>
      </top>
      <bottom style="thin">
        <color theme="1" tint="0.34998626667073579"/>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right style="medium">
        <color auto="1"/>
      </right>
      <top style="thin">
        <color theme="0" tint="-0.499984740745262"/>
      </top>
      <bottom/>
      <diagonal/>
    </border>
    <border>
      <left style="thin">
        <color theme="1" tint="0.34998626667073579"/>
      </left>
      <right style="thin">
        <color theme="1" tint="0.34998626667073579"/>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medium">
        <color auto="1"/>
      </right>
      <top style="thin">
        <color theme="1" tint="0.34998626667073579"/>
      </top>
      <bottom/>
      <diagonal/>
    </border>
    <border>
      <left style="thin">
        <color theme="1" tint="0.34998626667073579"/>
      </left>
      <right style="medium">
        <color auto="1"/>
      </right>
      <top style="thin">
        <color theme="1" tint="0.34998626667073579"/>
      </top>
      <bottom style="thin">
        <color theme="1" tint="0.34998626667073579"/>
      </bottom>
      <diagonal/>
    </border>
    <border>
      <left style="thin">
        <color theme="1" tint="0.499984740745262"/>
      </left>
      <right style="medium">
        <color auto="1"/>
      </right>
      <top/>
      <bottom/>
      <diagonal/>
    </border>
    <border>
      <left style="thin">
        <color theme="1" tint="0.499984740745262"/>
      </left>
      <right style="medium">
        <color auto="1"/>
      </right>
      <top style="thin">
        <color theme="0" tint="-0.499984740745262"/>
      </top>
      <bottom/>
      <diagonal/>
    </border>
    <border>
      <left style="thin">
        <color theme="1" tint="0.34998626667073579"/>
      </left>
      <right style="medium">
        <color auto="1"/>
      </right>
      <top/>
      <bottom/>
      <diagonal/>
    </border>
    <border>
      <left style="thin">
        <color theme="1" tint="0.499984740745262"/>
      </left>
      <right style="medium">
        <color auto="1"/>
      </right>
      <top style="thin">
        <color theme="1" tint="0.34998626667073579"/>
      </top>
      <bottom/>
      <diagonal/>
    </border>
    <border>
      <left style="thin">
        <color auto="1"/>
      </left>
      <right style="thin">
        <color auto="1"/>
      </right>
      <top style="thin">
        <color theme="0" tint="-0.499984740745262"/>
      </top>
      <bottom style="thin">
        <color theme="0" tint="-0.499984740745262"/>
      </bottom>
      <diagonal/>
    </border>
    <border>
      <left style="medium">
        <color auto="1"/>
      </left>
      <right/>
      <top style="thin">
        <color theme="1" tint="0.34998626667073579"/>
      </top>
      <bottom style="medium">
        <color auto="1"/>
      </bottom>
      <diagonal/>
    </border>
    <border>
      <left/>
      <right/>
      <top style="thin">
        <color theme="1" tint="0.34998626667073579"/>
      </top>
      <bottom style="medium">
        <color auto="1"/>
      </bottom>
      <diagonal/>
    </border>
    <border>
      <left style="thin">
        <color theme="1" tint="0.34998626667073579"/>
      </left>
      <right/>
      <top style="thin">
        <color theme="1" tint="0.34998626667073579"/>
      </top>
      <bottom style="medium">
        <color auto="1"/>
      </bottom>
      <diagonal/>
    </border>
    <border>
      <left/>
      <right style="thin">
        <color theme="1" tint="0.34998626667073579"/>
      </right>
      <top style="thin">
        <color theme="1" tint="0.34998626667073579"/>
      </top>
      <bottom style="medium">
        <color auto="1"/>
      </bottom>
      <diagonal/>
    </border>
    <border>
      <left style="medium">
        <color auto="1"/>
      </left>
      <right/>
      <top/>
      <bottom style="thin">
        <color theme="1" tint="0.34998626667073579"/>
      </bottom>
      <diagonal/>
    </border>
    <border>
      <left/>
      <right style="thin">
        <color theme="1" tint="0.499984740745262"/>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auto="1"/>
      </bottom>
      <diagonal/>
    </border>
    <border>
      <left style="thin">
        <color theme="1" tint="0.34998626667073579"/>
      </left>
      <right style="thin">
        <color theme="1" tint="0.34998626667073579"/>
      </right>
      <top style="thin">
        <color auto="1"/>
      </top>
      <bottom/>
      <diagonal/>
    </border>
    <border>
      <left/>
      <right style="medium">
        <color auto="1"/>
      </right>
      <top style="thin">
        <color theme="1" tint="0.34998626667073579"/>
      </top>
      <bottom style="medium">
        <color auto="1"/>
      </bottom>
      <diagonal/>
    </border>
    <border>
      <left style="thin">
        <color theme="1" tint="0.34998626667073579"/>
      </left>
      <right style="thin">
        <color theme="1" tint="0.34998626667073579"/>
      </right>
      <top style="thin">
        <color theme="1" tint="0.34998626667073579"/>
      </top>
      <bottom style="medium">
        <color auto="1"/>
      </bottom>
      <diagonal/>
    </border>
    <border>
      <left style="thin">
        <color theme="1" tint="0.34998626667073579"/>
      </left>
      <right style="medium">
        <color auto="1"/>
      </right>
      <top style="thin">
        <color theme="1" tint="0.34998626667073579"/>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right/>
      <top style="thin">
        <color theme="0" tint="-0.499984740745262"/>
      </top>
      <bottom style="thin">
        <color theme="0" tint="-0.499984740745262"/>
      </bottom>
      <diagonal/>
    </border>
    <border>
      <left style="medium">
        <color auto="1"/>
      </left>
      <right style="thin">
        <color auto="1"/>
      </right>
      <top style="thin">
        <color theme="0" tint="-0.499984740745262"/>
      </top>
      <bottom style="thin">
        <color theme="0" tint="-0.499984740745262"/>
      </bottom>
      <diagonal/>
    </border>
    <border>
      <left style="thin">
        <color auto="1"/>
      </left>
      <right style="medium">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auto="1"/>
      </bottom>
      <diagonal/>
    </border>
    <border>
      <left/>
      <right/>
      <top style="thin">
        <color theme="0" tint="-0.499984740745262"/>
      </top>
      <bottom style="thin">
        <color auto="1"/>
      </bottom>
      <diagonal/>
    </border>
    <border>
      <left style="medium">
        <color auto="1"/>
      </left>
      <right style="thin">
        <color auto="1"/>
      </right>
      <top style="thin">
        <color theme="0" tint="-0.499984740745262"/>
      </top>
      <bottom style="thin">
        <color auto="1"/>
      </bottom>
      <diagonal/>
    </border>
    <border>
      <left style="thin">
        <color auto="1"/>
      </left>
      <right style="medium">
        <color auto="1"/>
      </right>
      <top style="thin">
        <color theme="0" tint="-0.499984740745262"/>
      </top>
      <bottom style="thin">
        <color auto="1"/>
      </bottom>
      <diagonal/>
    </border>
    <border>
      <left/>
      <right style="thin">
        <color auto="1"/>
      </right>
      <top style="thin">
        <color theme="0" tint="-0.499984740745262"/>
      </top>
      <bottom style="thin">
        <color auto="1"/>
      </bottom>
      <diagonal/>
    </border>
    <border>
      <left style="thin">
        <color auto="1"/>
      </left>
      <right style="thin">
        <color auto="1"/>
      </right>
      <top/>
      <bottom style="thin">
        <color theme="0" tint="-0.499984740745262"/>
      </bottom>
      <diagonal/>
    </border>
    <border>
      <left/>
      <right/>
      <top/>
      <bottom style="thin">
        <color theme="0" tint="-0.499984740745262"/>
      </bottom>
      <diagonal/>
    </border>
    <border>
      <left style="medium">
        <color auto="1"/>
      </left>
      <right style="thin">
        <color auto="1"/>
      </right>
      <top/>
      <bottom style="thin">
        <color theme="0" tint="-0.499984740745262"/>
      </bottom>
      <diagonal/>
    </border>
    <border>
      <left style="thin">
        <color auto="1"/>
      </left>
      <right style="medium">
        <color auto="1"/>
      </right>
      <top/>
      <bottom style="thin">
        <color theme="0" tint="-0.499984740745262"/>
      </bottom>
      <diagonal/>
    </border>
    <border>
      <left style="thin">
        <color auto="1"/>
      </left>
      <right style="thin">
        <color auto="1"/>
      </right>
      <top style="thin">
        <color auto="1"/>
      </top>
      <bottom style="thin">
        <color theme="0" tint="-0.24994659260841701"/>
      </bottom>
      <diagonal/>
    </border>
    <border>
      <left/>
      <right/>
      <top style="thin">
        <color auto="1"/>
      </top>
      <bottom style="thin">
        <color theme="0" tint="-0.24994659260841701"/>
      </bottom>
      <diagonal/>
    </border>
    <border>
      <left style="medium">
        <color auto="1"/>
      </left>
      <right style="thin">
        <color auto="1"/>
      </right>
      <top style="thin">
        <color auto="1"/>
      </top>
      <bottom style="thin">
        <color theme="0" tint="-0.24994659260841701"/>
      </bottom>
      <diagonal/>
    </border>
    <border>
      <left style="thin">
        <color auto="1"/>
      </left>
      <right style="medium">
        <color auto="1"/>
      </right>
      <top style="thin">
        <color auto="1"/>
      </top>
      <bottom style="thin">
        <color theme="0" tint="-0.2499465926084170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theme="0" tint="-0.24994659260841701"/>
      </top>
      <bottom style="thin">
        <color theme="1" tint="0.34998626667073579"/>
      </bottom>
      <diagonal/>
    </border>
    <border>
      <left/>
      <right/>
      <top style="thin">
        <color theme="0" tint="-0.24994659260841701"/>
      </top>
      <bottom style="thin">
        <color theme="1" tint="0.34998626667073579"/>
      </bottom>
      <diagonal/>
    </border>
    <border>
      <left/>
      <right style="thin">
        <color theme="1" tint="0.34998626667073579"/>
      </right>
      <top style="thin">
        <color theme="0" tint="-0.24994659260841701"/>
      </top>
      <bottom style="thin">
        <color theme="1" tint="0.34998626667073579"/>
      </bottom>
      <diagonal/>
    </border>
    <border>
      <left/>
      <right style="medium">
        <color auto="1"/>
      </right>
      <top style="thin">
        <color theme="0" tint="-0.24994659260841701"/>
      </top>
      <bottom style="thin">
        <color theme="1" tint="0.34998626667073579"/>
      </bottom>
      <diagonal/>
    </border>
    <border>
      <left style="thin">
        <color theme="0" tint="-0.499984740745262"/>
      </left>
      <right style="thin">
        <color theme="1" tint="0.34998626667073579"/>
      </right>
      <top/>
      <bottom/>
      <diagonal/>
    </border>
    <border>
      <left/>
      <right style="thin">
        <color theme="1" tint="0.499984740745262"/>
      </right>
      <top style="thin">
        <color theme="1" tint="0.34998626667073579"/>
      </top>
      <bottom style="thin">
        <color theme="0" tint="-0.14996795556505021"/>
      </bottom>
      <diagonal/>
    </border>
    <border>
      <left/>
      <right style="thin">
        <color theme="1" tint="0.499984740745262"/>
      </right>
      <top style="thin">
        <color theme="0" tint="-0.14996795556505021"/>
      </top>
      <bottom style="thin">
        <color theme="0" tint="-0.14996795556505021"/>
      </bottom>
      <diagonal/>
    </border>
    <border>
      <left/>
      <right style="thin">
        <color theme="0"/>
      </right>
      <top/>
      <bottom style="thin">
        <color auto="1"/>
      </bottom>
      <diagonal/>
    </border>
    <border>
      <left style="thin">
        <color theme="1" tint="0.34998626667073579"/>
      </left>
      <right style="thin">
        <color theme="0" tint="-0.499984740745262"/>
      </right>
      <top/>
      <bottom/>
      <diagonal/>
    </border>
    <border>
      <left style="thin">
        <color theme="0"/>
      </left>
      <right/>
      <top style="thin">
        <color theme="0"/>
      </top>
      <bottom style="thin">
        <color auto="1"/>
      </bottom>
      <diagonal/>
    </border>
    <border>
      <left style="thin">
        <color theme="1" tint="0.34998626667073579"/>
      </left>
      <right style="thin">
        <color theme="0" tint="-0.499984740745262"/>
      </right>
      <top style="thin">
        <color theme="0"/>
      </top>
      <bottom style="thin">
        <color auto="1"/>
      </bottom>
      <diagonal/>
    </border>
    <border>
      <left style="thin">
        <color theme="0" tint="-0.499984740745262"/>
      </left>
      <right style="thin">
        <color theme="1" tint="0.34998626667073579"/>
      </right>
      <top style="thin">
        <color theme="0"/>
      </top>
      <bottom style="thin">
        <color auto="1"/>
      </bottom>
      <diagonal/>
    </border>
    <border>
      <left style="thin">
        <color theme="1" tint="0.34998626667073579"/>
      </left>
      <right style="thin">
        <color theme="0" tint="-0.499984740745262"/>
      </right>
      <top style="thin">
        <color auto="1"/>
      </top>
      <bottom/>
      <diagonal/>
    </border>
    <border>
      <left style="thin">
        <color theme="0" tint="-0.499984740745262"/>
      </left>
      <right style="thin">
        <color theme="1" tint="0.34998626667073579"/>
      </right>
      <top style="thin">
        <color auto="1"/>
      </top>
      <bottom/>
      <diagonal/>
    </border>
    <border>
      <left style="thin">
        <color theme="1" tint="0.34998626667073579"/>
      </left>
      <right style="thin">
        <color theme="0" tint="-0.499984740745262"/>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24994659260841701"/>
      </top>
      <bottom style="thin">
        <color theme="1" tint="0.34998626667073579"/>
      </bottom>
      <diagonal/>
    </border>
    <border>
      <left style="thin">
        <color theme="0" tint="-0.499984740745262"/>
      </left>
      <right style="thin">
        <color theme="1" tint="0.34998626667073579"/>
      </right>
      <top style="thin">
        <color theme="0" tint="-0.24994659260841701"/>
      </top>
      <bottom style="thin">
        <color theme="1" tint="0.34998626667073579"/>
      </bottom>
      <diagonal/>
    </border>
    <border>
      <left style="thin">
        <color theme="0" tint="-0.499984740745262"/>
      </left>
      <right style="medium">
        <color auto="1"/>
      </right>
      <top style="thin">
        <color theme="0" tint="-0.24994659260841701"/>
      </top>
      <bottom style="thin">
        <color theme="1" tint="0.34998626667073579"/>
      </bottom>
      <diagonal/>
    </border>
    <border>
      <left style="thin">
        <color theme="1" tint="0.499984740745262"/>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auto="1"/>
      </top>
      <bottom style="medium">
        <color auto="1"/>
      </bottom>
      <diagonal/>
    </border>
    <border>
      <left style="medium">
        <color theme="1"/>
      </left>
      <right/>
      <top style="medium">
        <color theme="1"/>
      </top>
      <bottom/>
      <diagonal/>
    </border>
    <border>
      <left style="medium">
        <color theme="1"/>
      </left>
      <right/>
      <top/>
      <bottom style="thin">
        <color auto="1"/>
      </bottom>
      <diagonal/>
    </border>
    <border>
      <left style="medium">
        <color theme="1"/>
      </left>
      <right/>
      <top style="thin">
        <color auto="1"/>
      </top>
      <bottom/>
      <diagonal/>
    </border>
    <border>
      <left style="medium">
        <color auto="1"/>
      </left>
      <right style="medium">
        <color theme="1"/>
      </right>
      <top style="thin">
        <color theme="1" tint="0.34998626667073579"/>
      </top>
      <bottom/>
      <diagonal/>
    </border>
    <border>
      <left style="medium">
        <color auto="1"/>
      </left>
      <right style="medium">
        <color theme="1"/>
      </right>
      <top/>
      <bottom/>
      <diagonal/>
    </border>
    <border>
      <left style="medium">
        <color auto="1"/>
      </left>
      <right style="medium">
        <color theme="1"/>
      </right>
      <top/>
      <bottom style="thin">
        <color theme="0" tint="-0.499984740745262"/>
      </bottom>
      <diagonal/>
    </border>
    <border>
      <left style="medium">
        <color auto="1"/>
      </left>
      <right style="medium">
        <color theme="1"/>
      </right>
      <top style="thin">
        <color theme="0" tint="-0.499984740745262"/>
      </top>
      <bottom/>
      <diagonal/>
    </border>
    <border>
      <left style="medium">
        <color auto="1"/>
      </left>
      <right style="medium">
        <color theme="1"/>
      </right>
      <top/>
      <bottom style="thin">
        <color theme="1" tint="0.34998626667073579"/>
      </bottom>
      <diagonal/>
    </border>
    <border>
      <left style="medium">
        <color auto="1"/>
      </left>
      <right style="medium">
        <color theme="1"/>
      </right>
      <top style="thin">
        <color theme="1" tint="0.34998626667073579"/>
      </top>
      <bottom style="thin">
        <color theme="0" tint="-0.499984740745262"/>
      </bottom>
      <diagonal/>
    </border>
    <border>
      <left style="medium">
        <color auto="1"/>
      </left>
      <right style="medium">
        <color theme="1"/>
      </right>
      <top style="thin">
        <color theme="0" tint="-0.499984740745262"/>
      </top>
      <bottom style="thin">
        <color theme="0" tint="-0.499984740745262"/>
      </bottom>
      <diagonal/>
    </border>
    <border>
      <left style="medium">
        <color auto="1"/>
      </left>
      <right style="medium">
        <color auto="1"/>
      </right>
      <top/>
      <bottom style="thin">
        <color theme="1" tint="0.34998626667073579"/>
      </bottom>
      <diagonal/>
    </border>
    <border>
      <left style="medium">
        <color auto="1"/>
      </left>
      <right style="medium">
        <color auto="1"/>
      </right>
      <top style="thin">
        <color theme="1" tint="0.34998626667073579"/>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1" tint="0.34998626667073579"/>
      </left>
      <right style="thin">
        <color theme="1" tint="0.34998626667073579"/>
      </right>
      <top style="medium">
        <color auto="1"/>
      </top>
      <bottom style="thin">
        <color theme="1" tint="0.34998626667073579"/>
      </bottom>
      <diagonal/>
    </border>
    <border>
      <left style="thin">
        <color theme="1" tint="0.34998626667073579"/>
      </left>
      <right style="thin">
        <color theme="1" tint="0.34998626667073579"/>
      </right>
      <top/>
      <bottom style="thin">
        <color theme="0" tint="-0.2499465926084170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theme="0"/>
      </left>
      <right/>
      <top style="thin">
        <color auto="1"/>
      </top>
      <bottom style="thin">
        <color theme="0"/>
      </bottom>
      <diagonal/>
    </border>
    <border>
      <left/>
      <right/>
      <top style="thin">
        <color auto="1"/>
      </top>
      <bottom style="thin">
        <color theme="0"/>
      </bottom>
      <diagonal/>
    </border>
    <border>
      <left style="thin">
        <color theme="1" tint="0.34998626667073579"/>
      </left>
      <right style="thin">
        <color theme="0" tint="-0.499984740745262"/>
      </right>
      <top style="thin">
        <color auto="1"/>
      </top>
      <bottom style="thin">
        <color theme="0"/>
      </bottom>
      <diagonal/>
    </border>
    <border>
      <left/>
      <right style="thin">
        <color theme="0"/>
      </right>
      <top style="thin">
        <color auto="1"/>
      </top>
      <bottom/>
      <diagonal/>
    </border>
    <border>
      <left style="thin">
        <color theme="0"/>
      </left>
      <right style="medium">
        <color auto="1"/>
      </right>
      <top style="thin">
        <color auto="1"/>
      </top>
      <bottom/>
      <diagonal/>
    </border>
    <border>
      <left style="medium">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top style="thin">
        <color auto="1"/>
      </top>
      <bottom/>
      <diagonal/>
    </border>
    <border>
      <left style="thin">
        <color auto="1"/>
      </left>
      <right/>
      <top style="thin">
        <color theme="1" tint="0.499984740745262"/>
      </top>
      <bottom style="thin">
        <color auto="1"/>
      </bottom>
      <diagonal/>
    </border>
    <border>
      <left/>
      <right/>
      <top style="thin">
        <color theme="1" tint="0.499984740745262"/>
      </top>
      <bottom style="thin">
        <color auto="1"/>
      </bottom>
      <diagonal/>
    </border>
    <border>
      <left/>
      <right style="thin">
        <color auto="1"/>
      </right>
      <top style="thin">
        <color theme="1" tint="0.499984740745262"/>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thin">
        <color theme="1" tint="0.34998626667073579"/>
      </top>
      <bottom style="thin">
        <color theme="1" tint="0.34998626667073579"/>
      </bottom>
      <diagonal/>
    </border>
    <border>
      <left style="thin">
        <color theme="1" tint="0.499984740745262"/>
      </left>
      <right style="thin">
        <color theme="1" tint="0.499984740745262"/>
      </right>
      <top style="thin">
        <color auto="1"/>
      </top>
      <bottom/>
      <diagonal/>
    </border>
    <border>
      <left style="thin">
        <color theme="1" tint="0.499984740745262"/>
      </left>
      <right style="thin">
        <color theme="1" tint="0.499984740745262"/>
      </right>
      <top style="thin">
        <color auto="1"/>
      </top>
      <bottom style="thin">
        <color auto="1"/>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auto="1"/>
      </bottom>
      <diagonal/>
    </border>
    <border>
      <left style="thin">
        <color theme="1" tint="0.499984740745262"/>
      </left>
      <right style="medium">
        <color auto="1"/>
      </right>
      <top style="thin">
        <color auto="1"/>
      </top>
      <bottom/>
      <diagonal/>
    </border>
    <border>
      <left style="thin">
        <color theme="1" tint="0.499984740745262"/>
      </left>
      <right style="medium">
        <color auto="1"/>
      </right>
      <top/>
      <bottom style="thin">
        <color auto="1"/>
      </bottom>
      <diagonal/>
    </border>
    <border>
      <left style="thin">
        <color auto="1"/>
      </left>
      <right style="medium">
        <color auto="1"/>
      </right>
      <top style="thin">
        <color auto="1"/>
      </top>
      <bottom style="thin">
        <color theme="1" tint="0.499984740745262"/>
      </bottom>
      <diagonal/>
    </border>
    <border>
      <left style="thin">
        <color auto="1"/>
      </left>
      <right style="thin">
        <color auto="1"/>
      </right>
      <top style="thin">
        <color auto="1"/>
      </top>
      <bottom style="thin">
        <color theme="1" tint="0.499984740745262"/>
      </bottom>
      <diagonal/>
    </border>
    <border>
      <left style="medium">
        <color auto="1"/>
      </left>
      <right style="thin">
        <color auto="1"/>
      </right>
      <top style="thin">
        <color auto="1"/>
      </top>
      <bottom style="thin">
        <color theme="1" tint="0.499984740745262"/>
      </bottom>
      <diagonal/>
    </border>
    <border>
      <left style="thin">
        <color theme="1" tint="0.499984740745262"/>
      </left>
      <right style="thin">
        <color theme="1" tint="0.499984740745262"/>
      </right>
      <top style="thin">
        <color theme="0" tint="-0.24994659260841701"/>
      </top>
      <bottom style="thin">
        <color theme="1" tint="0.34998626667073579"/>
      </bottom>
      <diagonal/>
    </border>
  </borders>
  <cellStyleXfs count="75">
    <xf numFmtId="0" fontId="0" fillId="0" borderId="0"/>
    <xf numFmtId="43" fontId="16" fillId="0" borderId="0" applyFont="0" applyFill="0" applyBorder="0" applyAlignment="0" applyProtection="0"/>
    <xf numFmtId="44" fontId="16" fillId="0" borderId="0" applyFont="0" applyFill="0" applyBorder="0" applyAlignment="0" applyProtection="0"/>
    <xf numFmtId="0" fontId="16" fillId="0" borderId="0"/>
    <xf numFmtId="44" fontId="16" fillId="0" borderId="0" applyFont="0" applyFill="0" applyBorder="0" applyAlignment="0" applyProtection="0"/>
    <xf numFmtId="9" fontId="16" fillId="0" borderId="0" applyFont="0" applyFill="0" applyBorder="0" applyAlignment="0" applyProtection="0"/>
    <xf numFmtId="0" fontId="16" fillId="25" borderId="0" applyNumberFormat="0" applyBorder="0" applyAlignment="0" applyProtection="0"/>
    <xf numFmtId="0" fontId="16" fillId="0" borderId="0"/>
    <xf numFmtId="0" fontId="16" fillId="27" borderId="0" applyNumberFormat="0" applyBorder="0" applyAlignment="0" applyProtection="0"/>
    <xf numFmtId="0" fontId="16" fillId="25" borderId="0" applyNumberFormat="0" applyBorder="0" applyAlignment="0" applyProtection="0"/>
    <xf numFmtId="0" fontId="16" fillId="27" borderId="0" applyNumberFormat="0" applyBorder="0" applyAlignment="0" applyProtection="0"/>
    <xf numFmtId="0" fontId="16" fillId="26" borderId="0" applyNumberFormat="0" applyBorder="0" applyAlignment="0" applyProtection="0"/>
    <xf numFmtId="0" fontId="7" fillId="29"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9" fontId="16" fillId="0" borderId="0" applyFont="0" applyFill="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9" fontId="38" fillId="0" borderId="0" applyFont="0" applyFill="0" applyBorder="0" applyAlignment="0" applyProtection="0"/>
    <xf numFmtId="0" fontId="16" fillId="28"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7"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8"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7" fillId="0" borderId="0"/>
    <xf numFmtId="0" fontId="37" fillId="0" borderId="0"/>
    <xf numFmtId="165" fontId="1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6" fillId="0" borderId="0" applyFont="0" applyFill="0" applyBorder="0" applyAlignment="0" applyProtection="0"/>
    <xf numFmtId="44" fontId="38"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38" fillId="0" borderId="0"/>
    <xf numFmtId="0" fontId="38" fillId="0" borderId="0"/>
    <xf numFmtId="0" fontId="38" fillId="0" borderId="0"/>
    <xf numFmtId="0" fontId="38" fillId="0" borderId="0"/>
    <xf numFmtId="0" fontId="37" fillId="0" borderId="0"/>
    <xf numFmtId="0" fontId="37" fillId="0" borderId="0"/>
    <xf numFmtId="0" fontId="38" fillId="0" borderId="0"/>
    <xf numFmtId="0" fontId="37" fillId="0" borderId="0"/>
    <xf numFmtId="0" fontId="37" fillId="0" borderId="0"/>
    <xf numFmtId="0" fontId="38" fillId="0" borderId="0"/>
    <xf numFmtId="0" fontId="16" fillId="0" borderId="0"/>
    <xf numFmtId="0" fontId="16" fillId="0" borderId="0"/>
    <xf numFmtId="0" fontId="16" fillId="0" borderId="0"/>
    <xf numFmtId="0" fontId="38" fillId="0" borderId="0"/>
    <xf numFmtId="0" fontId="38"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0" borderId="0"/>
    <xf numFmtId="9" fontId="16"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cellStyleXfs>
  <cellXfs count="638">
    <xf numFmtId="0" fontId="0" fillId="0" borderId="0" xfId="0"/>
    <xf numFmtId="0" fontId="0" fillId="0" borderId="0" xfId="0" applyAlignment="1">
      <alignment vertical="top"/>
    </xf>
    <xf numFmtId="0" fontId="6" fillId="3" borderId="15" xfId="0" applyFont="1" applyFill="1" applyBorder="1" applyAlignment="1">
      <alignment horizontal="center" vertical="top" wrapText="1"/>
    </xf>
    <xf numFmtId="0" fontId="6" fillId="3" borderId="0" xfId="0" applyFont="1" applyFill="1" applyAlignment="1">
      <alignment horizontal="center" vertical="top" wrapText="1"/>
    </xf>
    <xf numFmtId="0" fontId="15"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6" fillId="0" borderId="0" xfId="0" applyFont="1" applyAlignment="1">
      <alignment horizontal="center" vertical="top"/>
    </xf>
    <xf numFmtId="0" fontId="13" fillId="18" borderId="27" xfId="0" applyFont="1" applyFill="1" applyBorder="1" applyAlignment="1">
      <alignment horizontal="center"/>
    </xf>
    <xf numFmtId="0" fontId="13" fillId="18" borderId="18" xfId="0" applyFont="1" applyFill="1" applyBorder="1" applyAlignment="1">
      <alignment horizontal="center"/>
    </xf>
    <xf numFmtId="0" fontId="13" fillId="18" borderId="57" xfId="0" applyFont="1" applyFill="1" applyBorder="1" applyAlignment="1">
      <alignment horizontal="center"/>
    </xf>
    <xf numFmtId="37" fontId="0" fillId="0" borderId="35" xfId="0" applyNumberFormat="1" applyBorder="1"/>
    <xf numFmtId="37" fontId="0" fillId="0" borderId="36" xfId="0" applyNumberFormat="1" applyBorder="1"/>
    <xf numFmtId="9" fontId="0" fillId="0" borderId="37" xfId="5" applyFont="1" applyBorder="1"/>
    <xf numFmtId="166" fontId="0" fillId="0" borderId="35" xfId="1" applyNumberFormat="1" applyFont="1" applyBorder="1"/>
    <xf numFmtId="166" fontId="0" fillId="0" borderId="37" xfId="1" applyNumberFormat="1" applyFont="1" applyBorder="1"/>
    <xf numFmtId="37" fontId="0" fillId="0" borderId="0" xfId="0" applyNumberFormat="1"/>
    <xf numFmtId="9" fontId="0" fillId="0" borderId="0" xfId="5" applyFont="1" applyBorder="1"/>
    <xf numFmtId="166" fontId="0" fillId="0" borderId="0" xfId="1" applyNumberFormat="1" applyFont="1" applyBorder="1"/>
    <xf numFmtId="43" fontId="0" fillId="0" borderId="0" xfId="1" applyFont="1"/>
    <xf numFmtId="43" fontId="0" fillId="0" borderId="0" xfId="0" applyNumberFormat="1"/>
    <xf numFmtId="4" fontId="0" fillId="20" borderId="0" xfId="0" applyNumberFormat="1" applyFill="1"/>
    <xf numFmtId="43" fontId="0" fillId="20" borderId="0" xfId="0" applyNumberFormat="1" applyFill="1"/>
    <xf numFmtId="0" fontId="13" fillId="21" borderId="7" xfId="0" applyFont="1" applyFill="1" applyBorder="1"/>
    <xf numFmtId="0" fontId="0" fillId="21" borderId="8" xfId="0" applyFill="1" applyBorder="1"/>
    <xf numFmtId="0" fontId="13" fillId="21" borderId="17" xfId="0" applyFont="1" applyFill="1" applyBorder="1"/>
    <xf numFmtId="0" fontId="0" fillId="21" borderId="4" xfId="0" applyFill="1" applyBorder="1"/>
    <xf numFmtId="43" fontId="0" fillId="21" borderId="4" xfId="1" applyFont="1" applyFill="1" applyBorder="1"/>
    <xf numFmtId="0" fontId="13" fillId="22" borderId="85" xfId="0" applyFont="1" applyFill="1" applyBorder="1"/>
    <xf numFmtId="0" fontId="0" fillId="22" borderId="86" xfId="0" applyFill="1" applyBorder="1"/>
    <xf numFmtId="43" fontId="0" fillId="22" borderId="86" xfId="1" applyFont="1" applyFill="1" applyBorder="1"/>
    <xf numFmtId="0" fontId="0" fillId="0" borderId="0" xfId="0" applyAlignment="1">
      <alignment horizontal="right"/>
    </xf>
    <xf numFmtId="0" fontId="0" fillId="22" borderId="85" xfId="0" applyFill="1" applyBorder="1"/>
    <xf numFmtId="0" fontId="13" fillId="23" borderId="89" xfId="0" applyFont="1" applyFill="1" applyBorder="1"/>
    <xf numFmtId="0" fontId="0" fillId="23" borderId="10" xfId="0" applyFill="1" applyBorder="1"/>
    <xf numFmtId="43" fontId="0" fillId="0" borderId="35" xfId="0" applyNumberFormat="1" applyBorder="1"/>
    <xf numFmtId="166" fontId="0" fillId="0" borderId="36" xfId="0" applyNumberFormat="1" applyBorder="1"/>
    <xf numFmtId="166" fontId="0" fillId="0" borderId="0" xfId="0" applyNumberFormat="1"/>
    <xf numFmtId="0" fontId="36" fillId="20" borderId="4" xfId="0" applyFont="1" applyFill="1" applyBorder="1" applyAlignment="1">
      <alignment wrapText="1"/>
    </xf>
    <xf numFmtId="0" fontId="36" fillId="20" borderId="4" xfId="0" applyFont="1" applyFill="1" applyBorder="1"/>
    <xf numFmtId="0" fontId="0" fillId="21" borderId="28" xfId="0" applyFill="1" applyBorder="1"/>
    <xf numFmtId="43" fontId="0" fillId="21" borderId="25" xfId="1" applyFont="1" applyFill="1" applyBorder="1"/>
    <xf numFmtId="43" fontId="0" fillId="22" borderId="90" xfId="1" applyFont="1" applyFill="1" applyBorder="1"/>
    <xf numFmtId="43" fontId="0" fillId="23" borderId="29" xfId="0" applyNumberFormat="1" applyFill="1" applyBorder="1"/>
    <xf numFmtId="166" fontId="36" fillId="20" borderId="4" xfId="1" applyNumberFormat="1" applyFont="1" applyFill="1" applyBorder="1"/>
    <xf numFmtId="166" fontId="0" fillId="0" borderId="0" xfId="1" applyNumberFormat="1" applyFont="1"/>
    <xf numFmtId="0" fontId="0" fillId="0" borderId="0" xfId="0" applyAlignment="1" applyProtection="1">
      <alignment vertical="top"/>
      <protection locked="0"/>
    </xf>
    <xf numFmtId="0" fontId="42" fillId="8" borderId="5" xfId="0" applyFont="1" applyFill="1" applyBorder="1" applyAlignment="1" applyProtection="1">
      <alignment horizontal="left" vertical="center" wrapText="1"/>
      <protection locked="0"/>
    </xf>
    <xf numFmtId="0" fontId="6" fillId="3" borderId="58" xfId="0" applyFont="1" applyFill="1" applyBorder="1" applyAlignment="1">
      <alignment horizontal="center" vertical="top" wrapText="1"/>
    </xf>
    <xf numFmtId="0" fontId="43" fillId="2" borderId="9" xfId="0" applyFont="1" applyFill="1" applyBorder="1" applyAlignment="1">
      <alignment horizontal="centerContinuous" vertical="center"/>
    </xf>
    <xf numFmtId="0" fontId="44" fillId="2" borderId="10" xfId="0" applyFont="1" applyFill="1" applyBorder="1" applyAlignment="1">
      <alignment horizontal="centerContinuous" vertical="center"/>
    </xf>
    <xf numFmtId="0" fontId="5" fillId="2" borderId="10" xfId="0" applyFont="1" applyFill="1" applyBorder="1" applyAlignment="1">
      <alignment horizontal="centerContinuous" vertical="center"/>
    </xf>
    <xf numFmtId="0" fontId="5" fillId="2" borderId="10" xfId="0" applyFont="1" applyFill="1" applyBorder="1" applyAlignment="1">
      <alignment vertical="top"/>
    </xf>
    <xf numFmtId="0" fontId="6" fillId="3" borderId="16"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24" xfId="0" applyFont="1" applyFill="1" applyBorder="1" applyAlignment="1">
      <alignment horizontal="center" vertical="top" wrapText="1"/>
    </xf>
    <xf numFmtId="0" fontId="8" fillId="5" borderId="4" xfId="0" applyFont="1" applyFill="1" applyBorder="1" applyAlignment="1" applyProtection="1">
      <alignment horizontal="left" vertical="center" wrapText="1"/>
      <protection locked="0"/>
    </xf>
    <xf numFmtId="0" fontId="19" fillId="0" borderId="0" xfId="0" applyFont="1" applyAlignment="1" applyProtection="1">
      <alignment horizontal="left" vertical="top"/>
      <protection locked="0"/>
    </xf>
    <xf numFmtId="0" fontId="17" fillId="0" borderId="0" xfId="0" applyFont="1" applyAlignment="1" applyProtection="1">
      <alignment vertical="top"/>
      <protection locked="0"/>
    </xf>
    <xf numFmtId="0" fontId="47" fillId="10" borderId="117" xfId="0" applyFont="1" applyFill="1" applyBorder="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167" fontId="36" fillId="0" borderId="120" xfId="4" applyNumberFormat="1" applyFont="1" applyFill="1" applyBorder="1" applyAlignment="1" applyProtection="1">
      <alignment horizontal="center" vertical="center" wrapText="1"/>
      <protection locked="0"/>
    </xf>
    <xf numFmtId="0" fontId="17" fillId="0" borderId="15" xfId="0" applyFont="1" applyBorder="1" applyAlignment="1" applyProtection="1">
      <alignment horizontal="center" vertical="center"/>
      <protection locked="0"/>
    </xf>
    <xf numFmtId="0" fontId="17" fillId="10" borderId="113" xfId="0" applyFont="1" applyFill="1" applyBorder="1" applyAlignment="1" applyProtection="1">
      <alignment horizontal="center" vertical="center" wrapText="1"/>
      <protection locked="0"/>
    </xf>
    <xf numFmtId="0" fontId="17" fillId="10" borderId="114" xfId="0" applyFont="1" applyFill="1" applyBorder="1" applyAlignment="1" applyProtection="1">
      <alignment horizontal="left" vertical="center" wrapText="1"/>
      <protection locked="0"/>
    </xf>
    <xf numFmtId="0" fontId="17" fillId="10" borderId="113" xfId="0" applyFont="1" applyFill="1" applyBorder="1" applyAlignment="1" applyProtection="1">
      <alignment horizontal="left" vertical="center" wrapText="1"/>
      <protection locked="0"/>
    </xf>
    <xf numFmtId="0" fontId="17" fillId="0" borderId="44" xfId="0" applyFont="1" applyBorder="1" applyAlignment="1" applyProtection="1">
      <alignment vertical="top" wrapText="1"/>
      <protection locked="0"/>
    </xf>
    <xf numFmtId="0" fontId="17" fillId="0" borderId="62" xfId="0" applyFont="1" applyBorder="1" applyAlignment="1" applyProtection="1">
      <alignment vertical="top" wrapText="1"/>
      <protection locked="0"/>
    </xf>
    <xf numFmtId="0" fontId="17" fillId="0" borderId="0" xfId="0" applyFont="1" applyAlignment="1" applyProtection="1">
      <alignment vertical="top" wrapText="1"/>
      <protection locked="0"/>
    </xf>
    <xf numFmtId="49" fontId="17" fillId="0" borderId="62" xfId="0" applyNumberFormat="1" applyFont="1" applyBorder="1" applyAlignment="1" applyProtection="1">
      <alignment horizontal="left" vertical="center" wrapText="1"/>
      <protection locked="0"/>
    </xf>
    <xf numFmtId="49" fontId="17" fillId="10" borderId="114" xfId="0" applyNumberFormat="1" applyFont="1" applyFill="1" applyBorder="1" applyAlignment="1" applyProtection="1">
      <alignment horizontal="left" vertical="center" wrapText="1"/>
      <protection locked="0"/>
    </xf>
    <xf numFmtId="9" fontId="17" fillId="0" borderId="0" xfId="0" applyNumberFormat="1" applyFont="1" applyAlignment="1" applyProtection="1">
      <alignment horizontal="center" vertical="top"/>
      <protection locked="0"/>
    </xf>
    <xf numFmtId="49" fontId="17" fillId="0" borderId="116" xfId="0" applyNumberFormat="1" applyFont="1" applyBorder="1" applyAlignment="1" applyProtection="1">
      <alignment horizontal="left" vertical="center"/>
      <protection locked="0"/>
    </xf>
    <xf numFmtId="9" fontId="17" fillId="0" borderId="62" xfId="0" applyNumberFormat="1" applyFont="1" applyBorder="1" applyAlignment="1" applyProtection="1">
      <alignment horizontal="center" vertical="top"/>
      <protection locked="0"/>
    </xf>
    <xf numFmtId="0" fontId="53" fillId="14" borderId="42" xfId="0" applyFont="1" applyFill="1" applyBorder="1" applyAlignment="1" applyProtection="1">
      <alignment vertical="top" wrapText="1"/>
      <protection locked="0"/>
    </xf>
    <xf numFmtId="0" fontId="17" fillId="10" borderId="113" xfId="0" applyFont="1" applyFill="1" applyBorder="1" applyAlignment="1">
      <alignment horizontal="center" vertical="center" wrapText="1"/>
    </xf>
    <xf numFmtId="0" fontId="17" fillId="10" borderId="114" xfId="0" applyFont="1" applyFill="1" applyBorder="1" applyAlignment="1">
      <alignment horizontal="left" vertical="center" wrapText="1"/>
    </xf>
    <xf numFmtId="0" fontId="17" fillId="10" borderId="113" xfId="0" applyFont="1" applyFill="1" applyBorder="1" applyAlignment="1">
      <alignment horizontal="left" vertical="center" wrapText="1"/>
    </xf>
    <xf numFmtId="0" fontId="17" fillId="10" borderId="112" xfId="0" applyFont="1" applyFill="1" applyBorder="1" applyAlignment="1">
      <alignment horizontal="center" vertical="center" wrapText="1"/>
    </xf>
    <xf numFmtId="9" fontId="17" fillId="10" borderId="113" xfId="0" applyNumberFormat="1" applyFont="1" applyFill="1" applyBorder="1" applyAlignment="1">
      <alignment horizontal="center" vertical="center" wrapText="1"/>
    </xf>
    <xf numFmtId="168" fontId="13" fillId="10" borderId="129" xfId="0" applyNumberFormat="1" applyFont="1" applyFill="1" applyBorder="1" applyAlignment="1">
      <alignment horizontal="center" vertical="center" wrapText="1"/>
    </xf>
    <xf numFmtId="0" fontId="22" fillId="3" borderId="38" xfId="12" applyFont="1" applyFill="1" applyBorder="1" applyAlignment="1" applyProtection="1">
      <alignment horizontal="center" vertical="top" wrapText="1"/>
    </xf>
    <xf numFmtId="0" fontId="22" fillId="3" borderId="39" xfId="12" applyFont="1" applyFill="1" applyBorder="1" applyAlignment="1" applyProtection="1">
      <alignment horizontal="center" vertical="top" wrapText="1"/>
    </xf>
    <xf numFmtId="0" fontId="22" fillId="3" borderId="121" xfId="12" applyFont="1" applyFill="1" applyBorder="1" applyAlignment="1" applyProtection="1">
      <alignment horizontal="center" vertical="top" wrapText="1"/>
    </xf>
    <xf numFmtId="0" fontId="6" fillId="3" borderId="119" xfId="12" applyFont="1" applyFill="1" applyBorder="1" applyAlignment="1" applyProtection="1">
      <alignment horizontal="center" vertical="center" wrapText="1"/>
    </xf>
    <xf numFmtId="0" fontId="24" fillId="6" borderId="134" xfId="6" applyFont="1" applyFill="1" applyBorder="1" applyAlignment="1" applyProtection="1">
      <alignment vertical="top" wrapText="1"/>
    </xf>
    <xf numFmtId="0" fontId="24" fillId="6" borderId="18" xfId="6" applyFont="1" applyFill="1" applyBorder="1" applyAlignment="1" applyProtection="1">
      <alignment vertical="top" wrapText="1"/>
    </xf>
    <xf numFmtId="168" fontId="6" fillId="6" borderId="125" xfId="6" applyNumberFormat="1" applyFont="1" applyFill="1" applyBorder="1" applyAlignment="1" applyProtection="1">
      <alignment horizontal="center" vertical="center" wrapText="1"/>
    </xf>
    <xf numFmtId="0" fontId="6" fillId="6" borderId="18" xfId="6" applyFont="1" applyFill="1" applyBorder="1" applyAlignment="1" applyProtection="1">
      <alignment horizontal="center" vertical="center" wrapText="1"/>
    </xf>
    <xf numFmtId="0" fontId="6" fillId="6" borderId="57" xfId="6" applyFont="1" applyFill="1" applyBorder="1" applyAlignment="1" applyProtection="1">
      <alignment horizontal="center" vertical="center" wrapText="1"/>
    </xf>
    <xf numFmtId="0" fontId="6" fillId="6" borderId="27" xfId="6" applyFont="1" applyFill="1" applyBorder="1" applyAlignment="1" applyProtection="1">
      <alignment horizontal="center" vertical="center" wrapText="1"/>
    </xf>
    <xf numFmtId="0" fontId="6" fillId="6" borderId="81" xfId="6" applyFont="1" applyFill="1" applyBorder="1" applyAlignment="1" applyProtection="1">
      <alignment horizontal="center" vertical="center" wrapText="1"/>
    </xf>
    <xf numFmtId="168" fontId="6" fillId="6" borderId="57" xfId="6" applyNumberFormat="1" applyFont="1" applyFill="1" applyBorder="1" applyAlignment="1" applyProtection="1">
      <alignment horizontal="center" vertical="center" wrapText="1"/>
    </xf>
    <xf numFmtId="168" fontId="29" fillId="12" borderId="116" xfId="12" applyNumberFormat="1" applyFont="1" applyFill="1" applyBorder="1" applyAlignment="1" applyProtection="1">
      <alignment horizontal="center" vertical="center" wrapText="1"/>
    </xf>
    <xf numFmtId="0" fontId="25" fillId="12" borderId="0" xfId="12" applyFont="1" applyFill="1" applyBorder="1" applyAlignment="1" applyProtection="1">
      <alignment horizontal="center" vertical="center"/>
    </xf>
    <xf numFmtId="0" fontId="25" fillId="12" borderId="58" xfId="12" applyFont="1" applyFill="1" applyBorder="1" applyAlignment="1" applyProtection="1">
      <alignment horizontal="center" vertical="center"/>
    </xf>
    <xf numFmtId="0" fontId="25" fillId="12" borderId="15" xfId="12" applyFont="1" applyFill="1" applyBorder="1" applyAlignment="1" applyProtection="1">
      <alignment horizontal="center" vertical="center"/>
    </xf>
    <xf numFmtId="0" fontId="25" fillId="12" borderId="48" xfId="12" applyFont="1" applyFill="1" applyBorder="1" applyAlignment="1" applyProtection="1">
      <alignment horizontal="center" vertical="center"/>
    </xf>
    <xf numFmtId="168" fontId="29" fillId="12" borderId="71" xfId="12" applyNumberFormat="1" applyFont="1" applyFill="1" applyBorder="1" applyAlignment="1" applyProtection="1">
      <alignment horizontal="center" vertical="center" wrapText="1"/>
    </xf>
    <xf numFmtId="49" fontId="17" fillId="10" borderId="114" xfId="0" applyNumberFormat="1" applyFont="1" applyFill="1" applyBorder="1" applyAlignment="1">
      <alignment horizontal="left" vertical="center" wrapText="1"/>
    </xf>
    <xf numFmtId="168" fontId="6" fillId="33" borderId="71" xfId="12" applyNumberFormat="1" applyFont="1" applyFill="1" applyBorder="1" applyAlignment="1" applyProtection="1">
      <alignment horizontal="center" vertical="center" wrapText="1"/>
    </xf>
    <xf numFmtId="0" fontId="23" fillId="6" borderId="15" xfId="6" applyFont="1" applyFill="1" applyBorder="1" applyAlignment="1" applyProtection="1">
      <alignment vertical="top"/>
    </xf>
    <xf numFmtId="0" fontId="23" fillId="6" borderId="0" xfId="6" applyFont="1" applyFill="1" applyBorder="1" applyAlignment="1" applyProtection="1">
      <alignment vertical="top"/>
    </xf>
    <xf numFmtId="0" fontId="22" fillId="6" borderId="0" xfId="6" applyFont="1" applyFill="1" applyBorder="1" applyAlignment="1" applyProtection="1">
      <alignment vertical="top"/>
    </xf>
    <xf numFmtId="0" fontId="22" fillId="6" borderId="62" xfId="6" applyFont="1" applyFill="1" applyBorder="1" applyAlignment="1" applyProtection="1">
      <alignment vertical="top"/>
    </xf>
    <xf numFmtId="168" fontId="6" fillId="33" borderId="116" xfId="12" applyNumberFormat="1" applyFont="1" applyFill="1" applyBorder="1" applyAlignment="1" applyProtection="1">
      <alignment horizontal="center" vertical="center" wrapText="1"/>
    </xf>
    <xf numFmtId="0" fontId="52" fillId="33" borderId="0" xfId="12" applyFont="1" applyFill="1" applyBorder="1" applyAlignment="1" applyProtection="1">
      <alignment horizontal="center" vertical="center"/>
    </xf>
    <xf numFmtId="0" fontId="52" fillId="33" borderId="58" xfId="12" applyFont="1" applyFill="1" applyBorder="1" applyAlignment="1" applyProtection="1">
      <alignment horizontal="center" vertical="center"/>
    </xf>
    <xf numFmtId="0" fontId="52" fillId="33" borderId="15" xfId="12" applyFont="1" applyFill="1" applyBorder="1" applyAlignment="1" applyProtection="1">
      <alignment horizontal="center" vertical="center"/>
    </xf>
    <xf numFmtId="0" fontId="52" fillId="33" borderId="48" xfId="12" applyFont="1" applyFill="1" applyBorder="1" applyAlignment="1" applyProtection="1">
      <alignment horizontal="center" vertical="center"/>
    </xf>
    <xf numFmtId="0" fontId="4" fillId="0" borderId="0" xfId="72"/>
    <xf numFmtId="0" fontId="52" fillId="3" borderId="144" xfId="72" applyFont="1" applyFill="1" applyBorder="1" applyAlignment="1">
      <alignment horizontal="center"/>
    </xf>
    <xf numFmtId="0" fontId="57" fillId="0" borderId="0" xfId="72" applyFont="1"/>
    <xf numFmtId="0" fontId="4" fillId="35" borderId="7" xfId="72" applyFill="1" applyBorder="1"/>
    <xf numFmtId="0" fontId="58" fillId="35" borderId="28" xfId="72" applyFont="1" applyFill="1" applyBorder="1" applyAlignment="1">
      <alignment vertical="center"/>
    </xf>
    <xf numFmtId="0" fontId="58" fillId="0" borderId="0" xfId="72" applyFont="1" applyAlignment="1">
      <alignment vertical="center"/>
    </xf>
    <xf numFmtId="0" fontId="4" fillId="0" borderId="15" xfId="72" applyBorder="1"/>
    <xf numFmtId="0" fontId="4" fillId="0" borderId="58" xfId="72" applyBorder="1"/>
    <xf numFmtId="0" fontId="28" fillId="3" borderId="13" xfId="72" applyFont="1" applyFill="1" applyBorder="1" applyAlignment="1">
      <alignment horizontal="center"/>
    </xf>
    <xf numFmtId="0" fontId="28" fillId="3" borderId="32" xfId="72" applyFont="1" applyFill="1" applyBorder="1" applyAlignment="1">
      <alignment horizontal="center"/>
    </xf>
    <xf numFmtId="0" fontId="28" fillId="3" borderId="0" xfId="72" applyFont="1" applyFill="1" applyAlignment="1">
      <alignment horizontal="center"/>
    </xf>
    <xf numFmtId="9" fontId="4" fillId="0" borderId="0" xfId="72" applyNumberFormat="1"/>
    <xf numFmtId="0" fontId="4" fillId="0" borderId="35" xfId="72" applyBorder="1"/>
    <xf numFmtId="0" fontId="4" fillId="0" borderId="36" xfId="72" applyBorder="1"/>
    <xf numFmtId="0" fontId="4" fillId="0" borderId="37" xfId="72" applyBorder="1"/>
    <xf numFmtId="0" fontId="60" fillId="0" borderId="0" xfId="72" applyFont="1" applyAlignment="1">
      <alignment vertical="center"/>
    </xf>
    <xf numFmtId="0" fontId="6" fillId="3" borderId="4" xfId="72" applyFont="1" applyFill="1" applyBorder="1" applyAlignment="1">
      <alignment horizontal="center" vertical="top"/>
    </xf>
    <xf numFmtId="0" fontId="6" fillId="3" borderId="4" xfId="72" applyFont="1" applyFill="1" applyBorder="1" applyAlignment="1">
      <alignment horizontal="center" vertical="top" wrapText="1"/>
    </xf>
    <xf numFmtId="0" fontId="4" fillId="24" borderId="4" xfId="72" applyFill="1" applyBorder="1"/>
    <xf numFmtId="0" fontId="4" fillId="32" borderId="4" xfId="72" applyFill="1" applyBorder="1"/>
    <xf numFmtId="0" fontId="4" fillId="0" borderId="4" xfId="72" applyBorder="1"/>
    <xf numFmtId="9" fontId="17" fillId="0" borderId="62" xfId="5" applyFont="1" applyFill="1" applyBorder="1" applyAlignment="1" applyProtection="1">
      <alignment horizontal="center" vertical="center"/>
    </xf>
    <xf numFmtId="9" fontId="17" fillId="0" borderId="0" xfId="5" applyFont="1" applyFill="1" applyBorder="1" applyAlignment="1" applyProtection="1">
      <alignment horizontal="center" vertical="center"/>
    </xf>
    <xf numFmtId="49" fontId="17" fillId="0" borderId="0" xfId="0" applyNumberFormat="1" applyFont="1" applyAlignment="1" applyProtection="1">
      <alignment horizontal="left" vertical="center" wrapText="1"/>
      <protection locked="0"/>
    </xf>
    <xf numFmtId="49" fontId="17" fillId="10" borderId="113" xfId="0" applyNumberFormat="1" applyFont="1" applyFill="1" applyBorder="1" applyAlignment="1" applyProtection="1">
      <alignment horizontal="left" vertical="center" wrapText="1"/>
      <protection locked="0"/>
    </xf>
    <xf numFmtId="49" fontId="17" fillId="0" borderId="44" xfId="0" applyNumberFormat="1" applyFont="1" applyBorder="1" applyAlignment="1" applyProtection="1">
      <alignment horizontal="left" vertical="center" wrapText="1"/>
      <protection locked="0"/>
    </xf>
    <xf numFmtId="49" fontId="17" fillId="0" borderId="45" xfId="0" applyNumberFormat="1" applyFont="1" applyBorder="1" applyAlignment="1" applyProtection="1">
      <alignment horizontal="left" vertical="center" wrapText="1"/>
      <protection locked="0"/>
    </xf>
    <xf numFmtId="49" fontId="25" fillId="12" borderId="0" xfId="12" applyNumberFormat="1" applyFont="1" applyFill="1" applyBorder="1" applyAlignment="1" applyProtection="1">
      <alignment horizontal="left" vertical="center"/>
    </xf>
    <xf numFmtId="49" fontId="52" fillId="33" borderId="0" xfId="12" applyNumberFormat="1" applyFont="1" applyFill="1" applyBorder="1" applyAlignment="1" applyProtection="1">
      <alignment horizontal="left" vertical="center"/>
    </xf>
    <xf numFmtId="49" fontId="28" fillId="15" borderId="75" xfId="0" applyNumberFormat="1" applyFont="1" applyFill="1" applyBorder="1" applyAlignment="1">
      <alignment horizontal="left" vertical="center" wrapText="1"/>
    </xf>
    <xf numFmtId="0" fontId="28" fillId="15" borderId="82"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2" fillId="15" borderId="83" xfId="0" applyFont="1" applyFill="1" applyBorder="1" applyAlignment="1">
      <alignment horizontal="center" vertical="center" wrapText="1"/>
    </xf>
    <xf numFmtId="9" fontId="33" fillId="15" borderId="77" xfId="0" applyNumberFormat="1" applyFont="1" applyFill="1" applyBorder="1" applyAlignment="1">
      <alignment vertical="top" wrapText="1"/>
    </xf>
    <xf numFmtId="49" fontId="17" fillId="10" borderId="113" xfId="0" applyNumberFormat="1" applyFont="1" applyFill="1" applyBorder="1" applyAlignment="1">
      <alignment horizontal="left" vertical="center" wrapText="1"/>
    </xf>
    <xf numFmtId="164" fontId="8" fillId="0" borderId="49" xfId="1" applyNumberFormat="1" applyFont="1" applyFill="1" applyBorder="1" applyAlignment="1">
      <alignment horizontal="center" vertical="center" wrapText="1"/>
    </xf>
    <xf numFmtId="166" fontId="6" fillId="3" borderId="122" xfId="12" applyNumberFormat="1" applyFont="1" applyFill="1" applyBorder="1" applyAlignment="1" applyProtection="1">
      <alignment horizontal="center" vertical="center" wrapText="1"/>
    </xf>
    <xf numFmtId="0" fontId="63" fillId="3" borderId="119" xfId="12" applyFont="1" applyFill="1" applyBorder="1" applyAlignment="1" applyProtection="1">
      <alignment horizontal="center" vertical="center" wrapText="1"/>
    </xf>
    <xf numFmtId="166" fontId="6" fillId="3" borderId="123" xfId="12" applyNumberFormat="1" applyFont="1" applyFill="1" applyBorder="1" applyAlignment="1" applyProtection="1">
      <alignment horizontal="center" vertical="center" wrapText="1"/>
    </xf>
    <xf numFmtId="3" fontId="36" fillId="0" borderId="116" xfId="4" applyNumberFormat="1" applyFont="1" applyFill="1" applyBorder="1" applyAlignment="1" applyProtection="1">
      <alignment horizontal="center" vertical="center" wrapText="1"/>
    </xf>
    <xf numFmtId="168" fontId="51" fillId="10" borderId="128" xfId="0" applyNumberFormat="1" applyFont="1" applyFill="1" applyBorder="1" applyAlignment="1">
      <alignment horizontal="center" vertical="center" wrapText="1"/>
    </xf>
    <xf numFmtId="0" fontId="0" fillId="0" borderId="0" xfId="0" applyAlignment="1">
      <alignment vertical="center"/>
    </xf>
    <xf numFmtId="49" fontId="4" fillId="0" borderId="4" xfId="72" applyNumberFormat="1" applyBorder="1"/>
    <xf numFmtId="0" fontId="17" fillId="0" borderId="48" xfId="0" applyFont="1" applyBorder="1" applyAlignment="1" applyProtection="1">
      <alignment horizontal="left" vertical="center" wrapText="1"/>
      <protection locked="0"/>
    </xf>
    <xf numFmtId="0" fontId="17" fillId="0" borderId="147" xfId="0" applyFont="1" applyBorder="1" applyAlignment="1" applyProtection="1">
      <alignment horizontal="left" vertical="center" wrapText="1"/>
      <protection locked="0"/>
    </xf>
    <xf numFmtId="49" fontId="17" fillId="0" borderId="147" xfId="0" applyNumberFormat="1" applyFont="1" applyBorder="1" applyAlignment="1" applyProtection="1">
      <alignment horizontal="left" vertical="center"/>
      <protection locked="0"/>
    </xf>
    <xf numFmtId="0" fontId="50" fillId="24" borderId="42" xfId="12" applyFont="1" applyFill="1" applyBorder="1" applyAlignment="1" applyProtection="1">
      <alignment horizontal="center" vertical="center" wrapText="1"/>
      <protection locked="0"/>
    </xf>
    <xf numFmtId="0" fontId="0" fillId="24" borderId="42" xfId="0" applyFill="1" applyBorder="1" applyAlignment="1" applyProtection="1">
      <alignment horizontal="center" vertical="center" wrapText="1"/>
      <protection locked="0"/>
    </xf>
    <xf numFmtId="0" fontId="4" fillId="37" borderId="4" xfId="72" applyFill="1" applyBorder="1" applyProtection="1">
      <protection locked="0"/>
    </xf>
    <xf numFmtId="0" fontId="4" fillId="24" borderId="4" xfId="72" applyFill="1" applyBorder="1" applyProtection="1">
      <protection locked="0"/>
    </xf>
    <xf numFmtId="0" fontId="4" fillId="32" borderId="4" xfId="72" applyFill="1" applyBorder="1" applyProtection="1">
      <protection locked="0"/>
    </xf>
    <xf numFmtId="0" fontId="4" fillId="0" borderId="4" xfId="72" applyBorder="1" applyProtection="1">
      <protection locked="0"/>
    </xf>
    <xf numFmtId="49" fontId="4" fillId="0" borderId="4" xfId="72" applyNumberFormat="1" applyBorder="1" applyProtection="1">
      <protection locked="0"/>
    </xf>
    <xf numFmtId="0" fontId="4" fillId="0" borderId="4" xfId="72" applyBorder="1" applyAlignment="1" applyProtection="1">
      <alignment horizontal="center" vertical="center"/>
      <protection locked="0"/>
    </xf>
    <xf numFmtId="0" fontId="4" fillId="0" borderId="13" xfId="72" applyBorder="1" applyAlignment="1" applyProtection="1">
      <alignment horizontal="left"/>
      <protection locked="0"/>
    </xf>
    <xf numFmtId="168" fontId="6" fillId="6" borderId="18" xfId="6" applyNumberFormat="1" applyFont="1" applyFill="1" applyBorder="1" applyAlignment="1" applyProtection="1">
      <alignment horizontal="center" vertical="center" wrapText="1"/>
    </xf>
    <xf numFmtId="168" fontId="29" fillId="12" borderId="0" xfId="12" applyNumberFormat="1" applyFont="1" applyFill="1" applyBorder="1" applyAlignment="1" applyProtection="1">
      <alignment horizontal="center" vertical="center" wrapText="1"/>
    </xf>
    <xf numFmtId="168" fontId="6" fillId="33" borderId="0" xfId="12" applyNumberFormat="1" applyFont="1" applyFill="1" applyBorder="1" applyAlignment="1" applyProtection="1">
      <alignment horizontal="center" vertical="center" wrapText="1"/>
    </xf>
    <xf numFmtId="168" fontId="6" fillId="15" borderId="36" xfId="6" applyNumberFormat="1" applyFont="1" applyFill="1" applyBorder="1" applyAlignment="1" applyProtection="1">
      <alignment horizontal="center" vertical="center" wrapText="1"/>
    </xf>
    <xf numFmtId="3" fontId="36" fillId="0" borderId="48" xfId="4" applyNumberFormat="1" applyFont="1" applyFill="1" applyBorder="1" applyAlignment="1" applyProtection="1">
      <alignment horizontal="center" vertical="center" wrapText="1"/>
    </xf>
    <xf numFmtId="0" fontId="6" fillId="3" borderId="154" xfId="12" applyFont="1" applyFill="1" applyBorder="1" applyAlignment="1" applyProtection="1">
      <alignment horizontal="center" vertical="center" wrapText="1"/>
    </xf>
    <xf numFmtId="168" fontId="51" fillId="10" borderId="113" xfId="0" applyNumberFormat="1" applyFont="1" applyFill="1" applyBorder="1" applyAlignment="1">
      <alignment horizontal="center" vertical="center" wrapText="1"/>
    </xf>
    <xf numFmtId="3" fontId="36" fillId="0" borderId="63" xfId="4" applyNumberFormat="1" applyFont="1" applyFill="1" applyBorder="1" applyAlignment="1" applyProtection="1">
      <alignment horizontal="center" vertical="center" wrapText="1"/>
    </xf>
    <xf numFmtId="3" fontId="36" fillId="0" borderId="147" xfId="4" applyNumberFormat="1" applyFont="1" applyFill="1" applyBorder="1" applyAlignment="1" applyProtection="1">
      <alignment horizontal="center" vertical="center" wrapText="1"/>
    </xf>
    <xf numFmtId="0" fontId="0" fillId="24" borderId="41" xfId="0" applyFill="1" applyBorder="1" applyAlignment="1">
      <alignment horizontal="center" vertical="center" wrapText="1"/>
    </xf>
    <xf numFmtId="9" fontId="17" fillId="14" borderId="42" xfId="5" applyFont="1" applyFill="1" applyBorder="1" applyAlignment="1" applyProtection="1">
      <alignment horizontal="center" vertical="center"/>
    </xf>
    <xf numFmtId="9" fontId="17" fillId="10" borderId="113" xfId="0" applyNumberFormat="1" applyFont="1" applyFill="1" applyBorder="1" applyAlignment="1" applyProtection="1">
      <alignment horizontal="center" vertical="center" wrapText="1"/>
      <protection locked="0"/>
    </xf>
    <xf numFmtId="0" fontId="22" fillId="3" borderId="151" xfId="12" applyFont="1" applyFill="1" applyBorder="1" applyAlignment="1" applyProtection="1">
      <alignment horizontal="centerContinuous" vertical="center" wrapText="1"/>
    </xf>
    <xf numFmtId="0" fontId="22" fillId="3" borderId="152" xfId="12" applyFont="1" applyFill="1" applyBorder="1" applyAlignment="1" applyProtection="1">
      <alignment horizontal="centerContinuous" vertical="center" wrapText="1"/>
    </xf>
    <xf numFmtId="0" fontId="20" fillId="11" borderId="7" xfId="0" applyFont="1" applyFill="1" applyBorder="1" applyAlignment="1">
      <alignment horizontal="centerContinuous" vertical="center"/>
    </xf>
    <xf numFmtId="0" fontId="20" fillId="11" borderId="8" xfId="0" applyFont="1" applyFill="1" applyBorder="1" applyAlignment="1">
      <alignment horizontal="centerContinuous" vertical="center"/>
    </xf>
    <xf numFmtId="0" fontId="21" fillId="11" borderId="8" xfId="0" applyFont="1" applyFill="1" applyBorder="1" applyAlignment="1">
      <alignment horizontal="centerContinuous" vertical="center"/>
    </xf>
    <xf numFmtId="0" fontId="20" fillId="11" borderId="28" xfId="0" applyFont="1" applyFill="1" applyBorder="1" applyAlignment="1">
      <alignment horizontal="centerContinuous" vertical="center"/>
    </xf>
    <xf numFmtId="0" fontId="20" fillId="11" borderId="7" xfId="0" applyFont="1" applyFill="1" applyBorder="1" applyAlignment="1">
      <alignment horizontal="centerContinuous" vertical="center" wrapText="1"/>
    </xf>
    <xf numFmtId="0" fontId="20" fillId="11" borderId="8" xfId="0" applyFont="1" applyFill="1" applyBorder="1" applyAlignment="1">
      <alignment horizontal="centerContinuous" vertical="center" wrapText="1"/>
    </xf>
    <xf numFmtId="0" fontId="20" fillId="11" borderId="28" xfId="0" applyFont="1" applyFill="1" applyBorder="1" applyAlignment="1">
      <alignment horizontal="centerContinuous" vertical="center" wrapText="1"/>
    </xf>
    <xf numFmtId="0" fontId="53" fillId="14" borderId="42" xfId="0" applyFont="1" applyFill="1" applyBorder="1" applyAlignment="1" applyProtection="1">
      <alignment vertical="center" wrapText="1"/>
      <protection locked="0"/>
    </xf>
    <xf numFmtId="0" fontId="56" fillId="0" borderId="0" xfId="72" applyFont="1" applyAlignment="1" applyProtection="1">
      <alignment horizontal="centerContinuous"/>
      <protection locked="0"/>
    </xf>
    <xf numFmtId="0" fontId="49" fillId="32" borderId="92" xfId="72" applyFont="1" applyFill="1" applyBorder="1" applyAlignment="1">
      <alignment horizontal="centerContinuous"/>
    </xf>
    <xf numFmtId="0" fontId="59" fillId="32" borderId="18" xfId="72" applyFont="1" applyFill="1" applyBorder="1" applyAlignment="1">
      <alignment horizontal="centerContinuous"/>
    </xf>
    <xf numFmtId="0" fontId="59" fillId="32" borderId="33" xfId="72" applyFont="1" applyFill="1" applyBorder="1" applyAlignment="1">
      <alignment horizontal="centerContinuous"/>
    </xf>
    <xf numFmtId="0" fontId="13" fillId="36" borderId="13" xfId="72" applyFont="1" applyFill="1" applyBorder="1" applyAlignment="1">
      <alignment horizontal="right"/>
    </xf>
    <xf numFmtId="0" fontId="6" fillId="3" borderId="162" xfId="0" applyFont="1" applyFill="1" applyBorder="1" applyAlignment="1">
      <alignment horizontal="center" vertical="top" wrapText="1"/>
    </xf>
    <xf numFmtId="0" fontId="6" fillId="3" borderId="163" xfId="0" applyFont="1" applyFill="1" applyBorder="1" applyAlignment="1">
      <alignment horizontal="center" vertical="top" wrapText="1"/>
    </xf>
    <xf numFmtId="0" fontId="6" fillId="3" borderId="164" xfId="0" applyFont="1" applyFill="1" applyBorder="1" applyAlignment="1">
      <alignment horizontal="center" vertical="top" wrapText="1"/>
    </xf>
    <xf numFmtId="0" fontId="6" fillId="3" borderId="91" xfId="0" applyFont="1" applyFill="1" applyBorder="1" applyAlignment="1">
      <alignment horizontal="center" vertical="top" wrapText="1"/>
    </xf>
    <xf numFmtId="0" fontId="8" fillId="0" borderId="54" xfId="0" applyFont="1" applyBorder="1" applyAlignment="1">
      <alignment horizontal="centerContinuous" vertical="center" wrapText="1"/>
    </xf>
    <xf numFmtId="9" fontId="8" fillId="0" borderId="47" xfId="1" applyNumberFormat="1" applyFont="1" applyFill="1" applyBorder="1" applyAlignment="1">
      <alignment vertical="center" wrapText="1"/>
    </xf>
    <xf numFmtId="44" fontId="8" fillId="0" borderId="65" xfId="4" applyFont="1" applyFill="1" applyBorder="1" applyAlignment="1" applyProtection="1">
      <alignment vertical="center" wrapText="1"/>
      <protection locked="0"/>
    </xf>
    <xf numFmtId="5" fontId="8" fillId="0" borderId="66" xfId="1" applyNumberFormat="1" applyFont="1" applyFill="1" applyBorder="1" applyAlignment="1">
      <alignment horizontal="center" vertical="center" wrapText="1"/>
    </xf>
    <xf numFmtId="0" fontId="30" fillId="0" borderId="52" xfId="0" applyFont="1" applyBorder="1" applyAlignment="1">
      <alignment horizontal="center" vertical="center" wrapText="1"/>
    </xf>
    <xf numFmtId="0" fontId="30" fillId="0" borderId="41" xfId="0" applyFont="1" applyBorder="1" applyAlignment="1" applyProtection="1">
      <alignment horizontal="center" vertical="center" wrapText="1"/>
      <protection locked="0"/>
    </xf>
    <xf numFmtId="0" fontId="8" fillId="0" borderId="42" xfId="0" applyFont="1" applyBorder="1" applyAlignment="1">
      <alignment horizontal="centerContinuous" vertical="center" wrapText="1"/>
    </xf>
    <xf numFmtId="171" fontId="51" fillId="10" borderId="127" xfId="0" applyNumberFormat="1" applyFont="1" applyFill="1" applyBorder="1" applyAlignment="1">
      <alignment horizontal="center" vertical="center" wrapText="1"/>
    </xf>
    <xf numFmtId="172" fontId="29" fillId="12" borderId="120" xfId="12" applyNumberFormat="1" applyFont="1" applyFill="1" applyBorder="1" applyAlignment="1" applyProtection="1">
      <alignment horizontal="center" vertical="center" wrapText="1"/>
    </xf>
    <xf numFmtId="172" fontId="6" fillId="33" borderId="120" xfId="12" applyNumberFormat="1" applyFont="1" applyFill="1" applyBorder="1" applyAlignment="1" applyProtection="1">
      <alignment horizontal="center" vertical="center" wrapText="1"/>
    </xf>
    <xf numFmtId="171" fontId="6" fillId="15" borderId="131" xfId="6" applyNumberFormat="1" applyFont="1" applyFill="1" applyBorder="1" applyAlignment="1" applyProtection="1">
      <alignment horizontal="center" vertical="center" wrapText="1"/>
    </xf>
    <xf numFmtId="173" fontId="6" fillId="15" borderId="131" xfId="6" applyNumberFormat="1" applyFont="1" applyFill="1" applyBorder="1" applyAlignment="1" applyProtection="1">
      <alignment horizontal="center" vertical="center" wrapText="1"/>
    </xf>
    <xf numFmtId="171" fontId="36" fillId="0" borderId="120" xfId="4" applyNumberFormat="1" applyFont="1" applyFill="1" applyBorder="1" applyAlignment="1" applyProtection="1">
      <alignment horizontal="center" vertical="center" wrapText="1"/>
      <protection locked="0"/>
    </xf>
    <xf numFmtId="171" fontId="0" fillId="24" borderId="66" xfId="0" applyNumberFormat="1" applyFill="1" applyBorder="1" applyAlignment="1">
      <alignment horizontal="center" vertical="center" wrapText="1"/>
    </xf>
    <xf numFmtId="171" fontId="6" fillId="6" borderId="124" xfId="6" applyNumberFormat="1" applyFont="1" applyFill="1" applyBorder="1" applyAlignment="1" applyProtection="1">
      <alignment horizontal="center" vertical="center" wrapText="1"/>
    </xf>
    <xf numFmtId="172" fontId="8" fillId="0" borderId="49" xfId="1" applyNumberFormat="1" applyFont="1" applyFill="1" applyBorder="1" applyAlignment="1">
      <alignment horizontal="center" vertical="center" wrapText="1"/>
    </xf>
    <xf numFmtId="0" fontId="17" fillId="25" borderId="0" xfId="0" applyFont="1" applyFill="1" applyAlignment="1" applyProtection="1">
      <alignment horizontal="left" vertical="center" wrapText="1"/>
      <protection locked="0"/>
    </xf>
    <xf numFmtId="0" fontId="17" fillId="25" borderId="62" xfId="0" applyFont="1" applyFill="1" applyBorder="1" applyAlignment="1" applyProtection="1">
      <alignment horizontal="left" vertical="center" wrapText="1"/>
      <protection locked="0"/>
    </xf>
    <xf numFmtId="0" fontId="17" fillId="25" borderId="44" xfId="0" applyFont="1" applyFill="1" applyBorder="1" applyAlignment="1" applyProtection="1">
      <alignment vertical="top" wrapText="1"/>
      <protection locked="0"/>
    </xf>
    <xf numFmtId="0" fontId="17" fillId="25" borderId="50" xfId="0" applyFont="1" applyFill="1" applyBorder="1" applyAlignment="1" applyProtection="1">
      <alignment vertical="top" wrapText="1"/>
      <protection locked="0"/>
    </xf>
    <xf numFmtId="0" fontId="17" fillId="25" borderId="0" xfId="0" applyFont="1" applyFill="1" applyAlignment="1" applyProtection="1">
      <alignment vertical="top"/>
      <protection locked="0"/>
    </xf>
    <xf numFmtId="0" fontId="17" fillId="25" borderId="62" xfId="0" applyFont="1" applyFill="1" applyBorder="1" applyAlignment="1" applyProtection="1">
      <alignment vertical="top"/>
      <protection locked="0"/>
    </xf>
    <xf numFmtId="0" fontId="17" fillId="0" borderId="0" xfId="52" applyFont="1" applyAlignment="1">
      <alignment vertical="top" wrapText="1"/>
    </xf>
    <xf numFmtId="0" fontId="47" fillId="10" borderId="118" xfId="0" applyFont="1" applyFill="1" applyBorder="1" applyAlignment="1">
      <alignment horizontal="center" vertical="center" wrapText="1"/>
    </xf>
    <xf numFmtId="0" fontId="47" fillId="10" borderId="117" xfId="0" applyFont="1" applyFill="1" applyBorder="1" applyAlignment="1">
      <alignment horizontal="center" vertical="center" wrapText="1"/>
    </xf>
    <xf numFmtId="49" fontId="46" fillId="0" borderId="53" xfId="0" applyNumberFormat="1" applyFont="1" applyBorder="1" applyAlignment="1" applyProtection="1">
      <alignment horizontal="left" vertical="center" wrapText="1"/>
      <protection locked="0"/>
    </xf>
    <xf numFmtId="49" fontId="46" fillId="0" borderId="62" xfId="0" applyNumberFormat="1" applyFont="1" applyBorder="1" applyAlignment="1" applyProtection="1">
      <alignment horizontal="left" vertical="center" wrapText="1"/>
      <protection locked="0"/>
    </xf>
    <xf numFmtId="0" fontId="17" fillId="32" borderId="0" xfId="0" applyFont="1" applyFill="1" applyAlignment="1" applyProtection="1">
      <alignment vertical="top" wrapText="1"/>
      <protection locked="0"/>
    </xf>
    <xf numFmtId="0" fontId="17" fillId="32" borderId="62" xfId="0" applyFont="1" applyFill="1" applyBorder="1" applyAlignment="1" applyProtection="1">
      <alignment vertical="top" wrapText="1"/>
      <protection locked="0"/>
    </xf>
    <xf numFmtId="49" fontId="46" fillId="0" borderId="0" xfId="0" applyNumberFormat="1" applyFont="1" applyAlignment="1" applyProtection="1">
      <alignment horizontal="left" vertical="center" wrapText="1"/>
      <protection locked="0"/>
    </xf>
    <xf numFmtId="3" fontId="17" fillId="0" borderId="58" xfId="0" applyNumberFormat="1" applyFont="1" applyBorder="1" applyAlignment="1" applyProtection="1">
      <alignment horizontal="center" vertical="center" wrapText="1"/>
      <protection locked="0"/>
    </xf>
    <xf numFmtId="3" fontId="17" fillId="10" borderId="115" xfId="0" applyNumberFormat="1" applyFont="1" applyFill="1" applyBorder="1" applyAlignment="1">
      <alignment horizontal="center" vertical="center" wrapText="1"/>
    </xf>
    <xf numFmtId="3" fontId="17" fillId="0" borderId="64" xfId="0" applyNumberFormat="1" applyFont="1" applyBorder="1" applyAlignment="1" applyProtection="1">
      <alignment horizontal="center" vertical="center" wrapText="1"/>
      <protection locked="0"/>
    </xf>
    <xf numFmtId="3" fontId="17" fillId="0" borderId="67" xfId="0" applyNumberFormat="1" applyFont="1" applyBorder="1" applyAlignment="1" applyProtection="1">
      <alignment horizontal="center" vertical="center" wrapText="1"/>
      <protection locked="0"/>
    </xf>
    <xf numFmtId="0" fontId="46" fillId="0" borderId="6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46" fillId="0" borderId="147" xfId="0" applyFont="1" applyBorder="1" applyAlignment="1" applyProtection="1">
      <alignment horizontal="left" vertical="center" wrapText="1"/>
      <protection locked="0"/>
    </xf>
    <xf numFmtId="174" fontId="17" fillId="0" borderId="58" xfId="0" applyNumberFormat="1" applyFont="1" applyBorder="1" applyAlignment="1" applyProtection="1">
      <alignment horizontal="center" vertical="center" wrapText="1"/>
      <protection locked="0"/>
    </xf>
    <xf numFmtId="174" fontId="17" fillId="10" borderId="115" xfId="0" applyNumberFormat="1" applyFont="1" applyFill="1" applyBorder="1" applyAlignment="1">
      <alignment horizontal="center" vertical="center" wrapText="1"/>
    </xf>
    <xf numFmtId="49" fontId="46" fillId="0" borderId="45" xfId="0" applyNumberFormat="1" applyFont="1" applyBorder="1" applyAlignment="1" applyProtection="1">
      <alignment horizontal="left" vertical="center" wrapText="1"/>
      <protection locked="0"/>
    </xf>
    <xf numFmtId="0" fontId="46" fillId="0" borderId="50" xfId="0" applyFont="1" applyBorder="1" applyAlignment="1" applyProtection="1">
      <alignment vertical="center" wrapText="1"/>
      <protection locked="0"/>
    </xf>
    <xf numFmtId="0" fontId="46" fillId="0" borderId="62" xfId="0" applyFont="1" applyBorder="1" applyAlignment="1" applyProtection="1">
      <alignment vertical="center" wrapText="1"/>
      <protection locked="0"/>
    </xf>
    <xf numFmtId="3" fontId="36" fillId="0" borderId="63" xfId="4" applyNumberFormat="1" applyFont="1" applyFill="1" applyBorder="1" applyAlignment="1" applyProtection="1">
      <alignment horizontal="center" vertical="center" wrapText="1"/>
      <protection locked="0"/>
    </xf>
    <xf numFmtId="3" fontId="36" fillId="0" borderId="48" xfId="4" applyNumberFormat="1" applyFont="1" applyFill="1" applyBorder="1" applyAlignment="1" applyProtection="1">
      <alignment horizontal="center" vertical="center" wrapText="1"/>
      <protection locked="0"/>
    </xf>
    <xf numFmtId="3" fontId="36" fillId="0" borderId="147" xfId="4" applyNumberFormat="1" applyFont="1" applyFill="1" applyBorder="1" applyAlignment="1" applyProtection="1">
      <alignment horizontal="center" vertical="center" wrapText="1"/>
      <protection locked="0"/>
    </xf>
    <xf numFmtId="49" fontId="17" fillId="0" borderId="116" xfId="0" applyNumberFormat="1" applyFont="1" applyBorder="1" applyAlignment="1">
      <alignment horizontal="left" vertical="center" wrapText="1"/>
    </xf>
    <xf numFmtId="49" fontId="17" fillId="0" borderId="48" xfId="0" applyNumberFormat="1" applyFont="1" applyBorder="1" applyAlignment="1">
      <alignment horizontal="left" vertical="center" wrapText="1"/>
    </xf>
    <xf numFmtId="49" fontId="17" fillId="0" borderId="116" xfId="0" applyNumberFormat="1" applyFont="1" applyBorder="1" applyAlignment="1">
      <alignment horizontal="left" vertical="center"/>
    </xf>
    <xf numFmtId="0" fontId="18" fillId="0" borderId="0" xfId="0" applyFont="1" applyAlignment="1">
      <alignment horizontal="left" vertical="top"/>
    </xf>
    <xf numFmtId="0" fontId="46" fillId="10" borderId="113" xfId="0" applyFont="1" applyFill="1" applyBorder="1" applyAlignment="1">
      <alignment horizontal="left" vertical="center" wrapText="1"/>
    </xf>
    <xf numFmtId="0" fontId="46" fillId="0" borderId="63" xfId="52" applyFont="1" applyBorder="1" applyAlignment="1" applyProtection="1">
      <alignment vertical="top" wrapText="1"/>
      <protection locked="0"/>
    </xf>
    <xf numFmtId="0" fontId="46" fillId="0" borderId="48" xfId="52" applyFont="1" applyBorder="1" applyAlignment="1" applyProtection="1">
      <alignment vertical="top" wrapText="1"/>
      <protection locked="0"/>
    </xf>
    <xf numFmtId="0" fontId="46" fillId="0" borderId="147" xfId="52" applyFont="1" applyBorder="1" applyAlignment="1" applyProtection="1">
      <alignment vertical="top" wrapText="1"/>
      <protection locked="0"/>
    </xf>
    <xf numFmtId="166" fontId="6" fillId="3" borderId="119" xfId="12" applyNumberFormat="1" applyFont="1" applyFill="1" applyBorder="1" applyAlignment="1" applyProtection="1">
      <alignment horizontal="center" vertical="top" wrapText="1"/>
    </xf>
    <xf numFmtId="166" fontId="6" fillId="3" borderId="55" xfId="12" applyNumberFormat="1" applyFont="1" applyFill="1" applyBorder="1" applyAlignment="1" applyProtection="1">
      <alignment horizontal="center" vertical="top" wrapText="1"/>
    </xf>
    <xf numFmtId="0" fontId="42" fillId="8" borderId="3" xfId="0" applyFont="1" applyFill="1" applyBorder="1" applyAlignment="1" applyProtection="1">
      <alignment horizontal="left" vertical="center" wrapText="1"/>
      <protection locked="0"/>
    </xf>
    <xf numFmtId="0" fontId="0" fillId="0" borderId="32" xfId="0" applyBorder="1" applyAlignment="1">
      <alignment vertical="center" wrapText="1"/>
    </xf>
    <xf numFmtId="0" fontId="8" fillId="0" borderId="34" xfId="0" applyFont="1" applyBorder="1" applyAlignment="1">
      <alignment vertical="center" wrapText="1"/>
    </xf>
    <xf numFmtId="0" fontId="8" fillId="5" borderId="18" xfId="0" applyFont="1" applyFill="1" applyBorder="1" applyAlignment="1">
      <alignment horizontal="left" vertical="center" wrapText="1"/>
    </xf>
    <xf numFmtId="0" fontId="26" fillId="5" borderId="0" xfId="0" applyFont="1" applyFill="1" applyAlignment="1">
      <alignment horizontal="left" vertical="center" wrapText="1"/>
    </xf>
    <xf numFmtId="0" fontId="10" fillId="5" borderId="18"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2" xfId="0" applyFont="1" applyFill="1" applyBorder="1" applyAlignment="1">
      <alignment horizontal="left" vertical="center" wrapText="1"/>
    </xf>
    <xf numFmtId="0" fontId="36" fillId="0" borderId="166" xfId="0" applyFont="1" applyBorder="1" applyAlignment="1">
      <alignment horizontal="left" vertical="center" wrapText="1"/>
    </xf>
    <xf numFmtId="0" fontId="36" fillId="0" borderId="168" xfId="0" applyFont="1" applyBorder="1" applyAlignment="1">
      <alignment horizontal="left" vertical="center" wrapText="1"/>
    </xf>
    <xf numFmtId="0" fontId="36" fillId="0" borderId="167" xfId="0" applyFont="1" applyBorder="1" applyAlignment="1">
      <alignment horizontal="left" vertical="center" wrapText="1"/>
    </xf>
    <xf numFmtId="0" fontId="36" fillId="0" borderId="166" xfId="0" applyFont="1" applyBorder="1" applyAlignment="1">
      <alignment vertical="center" wrapText="1"/>
    </xf>
    <xf numFmtId="0" fontId="36" fillId="0" borderId="170" xfId="0" applyFont="1" applyBorder="1" applyAlignment="1">
      <alignment vertical="center" wrapText="1"/>
    </xf>
    <xf numFmtId="0" fontId="8" fillId="0" borderId="16" xfId="0" applyFont="1" applyBorder="1" applyAlignment="1">
      <alignment vertical="center" wrapText="1"/>
    </xf>
    <xf numFmtId="9" fontId="8" fillId="10" borderId="24" xfId="5" applyFont="1" applyFill="1" applyBorder="1" applyAlignment="1" applyProtection="1">
      <alignment vertical="center" wrapText="1"/>
    </xf>
    <xf numFmtId="3" fontId="8" fillId="0" borderId="16" xfId="0" applyNumberFormat="1" applyFont="1" applyBorder="1" applyAlignment="1">
      <alignment vertical="center" wrapText="1"/>
    </xf>
    <xf numFmtId="0" fontId="0" fillId="0" borderId="33" xfId="0" applyBorder="1" applyAlignment="1">
      <alignment vertical="center" wrapText="1"/>
    </xf>
    <xf numFmtId="9" fontId="8" fillId="10" borderId="23" xfId="5" applyFont="1" applyFill="1" applyBorder="1" applyAlignment="1" applyProtection="1">
      <alignment vertical="center" wrapText="1"/>
    </xf>
    <xf numFmtId="0" fontId="27" fillId="0" borderId="18" xfId="0" applyFont="1" applyBorder="1" applyAlignment="1">
      <alignment vertical="center" wrapText="1"/>
    </xf>
    <xf numFmtId="0" fontId="8" fillId="0" borderId="17" xfId="0" applyFont="1" applyBorder="1" applyAlignment="1">
      <alignment vertical="center" wrapText="1"/>
    </xf>
    <xf numFmtId="9" fontId="8" fillId="10" borderId="25" xfId="5" applyFont="1" applyFill="1" applyBorder="1" applyAlignment="1" applyProtection="1">
      <alignment vertical="center" wrapText="1"/>
    </xf>
    <xf numFmtId="3" fontId="8" fillId="0" borderId="17" xfId="0" applyNumberFormat="1" applyFont="1" applyBorder="1" applyAlignment="1">
      <alignment vertical="center" wrapText="1"/>
    </xf>
    <xf numFmtId="0" fontId="36" fillId="0" borderId="168" xfId="0" applyFont="1" applyBorder="1" applyAlignment="1">
      <alignment vertical="center" wrapText="1"/>
    </xf>
    <xf numFmtId="0" fontId="36" fillId="0" borderId="0" xfId="0" applyFont="1" applyAlignment="1">
      <alignment vertical="center" wrapText="1"/>
    </xf>
    <xf numFmtId="0" fontId="36" fillId="0" borderId="167" xfId="0" applyFont="1" applyBorder="1" applyAlignment="1">
      <alignment vertical="center" wrapText="1"/>
    </xf>
    <xf numFmtId="0" fontId="36" fillId="0" borderId="167" xfId="0" applyFont="1" applyBorder="1" applyAlignment="1">
      <alignment horizontal="center" vertical="center" wrapText="1"/>
    </xf>
    <xf numFmtId="0" fontId="36" fillId="0" borderId="26" xfId="0" applyFont="1" applyBorder="1" applyAlignment="1">
      <alignment vertical="center" wrapText="1"/>
    </xf>
    <xf numFmtId="174" fontId="8" fillId="0" borderId="17" xfId="0" applyNumberFormat="1" applyFont="1" applyBorder="1" applyAlignment="1">
      <alignment vertical="center" wrapText="1"/>
    </xf>
    <xf numFmtId="0" fontId="36" fillId="0" borderId="18" xfId="0" applyFont="1" applyBorder="1" applyAlignment="1">
      <alignment vertical="center" wrapText="1"/>
    </xf>
    <xf numFmtId="0" fontId="27" fillId="0" borderId="0" xfId="0" applyFont="1" applyAlignment="1">
      <alignment vertical="center" wrapText="1"/>
    </xf>
    <xf numFmtId="3" fontId="9" fillId="0" borderId="16" xfId="0" applyNumberFormat="1" applyFont="1" applyBorder="1" applyAlignment="1">
      <alignment vertical="center" wrapText="1"/>
    </xf>
    <xf numFmtId="0" fontId="8" fillId="10" borderId="22" xfId="0" applyFont="1" applyFill="1" applyBorder="1" applyAlignment="1">
      <alignment vertical="center" wrapText="1"/>
    </xf>
    <xf numFmtId="3" fontId="8" fillId="10" borderId="22" xfId="0" applyNumberFormat="1" applyFont="1" applyFill="1" applyBorder="1" applyAlignment="1">
      <alignment vertical="center" wrapText="1"/>
    </xf>
    <xf numFmtId="0" fontId="36" fillId="5" borderId="4" xfId="0" applyFont="1" applyFill="1" applyBorder="1" applyAlignment="1" applyProtection="1">
      <alignment vertical="center" wrapText="1"/>
      <protection locked="0"/>
    </xf>
    <xf numFmtId="0" fontId="45" fillId="8" borderId="4" xfId="0" applyFont="1" applyFill="1" applyBorder="1" applyAlignment="1" applyProtection="1">
      <alignment vertical="center" wrapText="1"/>
      <protection locked="0"/>
    </xf>
    <xf numFmtId="0" fontId="8" fillId="8" borderId="17" xfId="0" applyFont="1" applyFill="1" applyBorder="1" applyAlignment="1" applyProtection="1">
      <alignment vertical="center" wrapText="1"/>
      <protection locked="0"/>
    </xf>
    <xf numFmtId="0" fontId="8" fillId="9" borderId="4" xfId="0" applyFont="1" applyFill="1" applyBorder="1" applyAlignment="1" applyProtection="1">
      <alignment vertical="center" wrapText="1"/>
      <protection locked="0"/>
    </xf>
    <xf numFmtId="0" fontId="8" fillId="8" borderId="4" xfId="0" applyFont="1" applyFill="1" applyBorder="1" applyAlignment="1" applyProtection="1">
      <alignment vertical="center" wrapText="1"/>
      <protection locked="0"/>
    </xf>
    <xf numFmtId="0" fontId="9" fillId="7" borderId="21" xfId="0" applyFont="1" applyFill="1" applyBorder="1" applyAlignment="1">
      <alignment vertical="center" wrapText="1"/>
    </xf>
    <xf numFmtId="0" fontId="9" fillId="7" borderId="2" xfId="0" applyFont="1" applyFill="1" applyBorder="1" applyAlignment="1">
      <alignment vertical="center" wrapText="1"/>
    </xf>
    <xf numFmtId="9" fontId="9" fillId="7" borderId="26" xfId="5" applyFont="1" applyFill="1" applyBorder="1" applyAlignment="1" applyProtection="1">
      <alignment vertical="center" wrapText="1"/>
    </xf>
    <xf numFmtId="3" fontId="9" fillId="7" borderId="21" xfId="0" applyNumberFormat="1" applyFont="1" applyFill="1" applyBorder="1" applyAlignment="1">
      <alignment vertical="center" wrapText="1"/>
    </xf>
    <xf numFmtId="0" fontId="14" fillId="7" borderId="2" xfId="0" applyFont="1" applyFill="1" applyBorder="1" applyAlignment="1">
      <alignment vertical="center" wrapText="1"/>
    </xf>
    <xf numFmtId="9" fontId="9" fillId="7" borderId="20" xfId="5" applyFont="1" applyFill="1" applyBorder="1" applyAlignment="1" applyProtection="1">
      <alignment vertical="center" wrapText="1"/>
    </xf>
    <xf numFmtId="0" fontId="0" fillId="7" borderId="34" xfId="0" applyFill="1" applyBorder="1" applyAlignment="1">
      <alignment vertical="center" wrapText="1"/>
    </xf>
    <xf numFmtId="174" fontId="8" fillId="0" borderId="106" xfId="0" applyNumberFormat="1" applyFont="1" applyBorder="1" applyAlignment="1" applyProtection="1">
      <alignment vertical="center" wrapText="1"/>
      <protection locked="0"/>
    </xf>
    <xf numFmtId="0" fontId="8" fillId="0" borderId="107" xfId="0" applyFont="1" applyBorder="1" applyAlignment="1" applyProtection="1">
      <alignment vertical="center" wrapText="1"/>
      <protection locked="0"/>
    </xf>
    <xf numFmtId="0" fontId="36" fillId="0" borderId="105"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22" xfId="0" applyFont="1" applyBorder="1" applyAlignment="1" applyProtection="1">
      <alignment vertical="center" wrapText="1"/>
      <protection locked="0"/>
    </xf>
    <xf numFmtId="9" fontId="8" fillId="0" borderId="6" xfId="5" applyFont="1" applyFill="1" applyBorder="1" applyAlignment="1" applyProtection="1">
      <alignment vertical="center" wrapText="1"/>
    </xf>
    <xf numFmtId="0" fontId="8" fillId="9" borderId="105" xfId="0" applyFont="1" applyFill="1" applyBorder="1" applyAlignment="1" applyProtection="1">
      <alignment vertical="center" wrapText="1"/>
      <protection locked="0"/>
    </xf>
    <xf numFmtId="9" fontId="8" fillId="10" borderId="108" xfId="5" applyFont="1" applyFill="1" applyBorder="1" applyAlignment="1" applyProtection="1">
      <alignment vertical="center" wrapText="1"/>
    </xf>
    <xf numFmtId="174" fontId="8" fillId="0" borderId="107" xfId="0" applyNumberFormat="1" applyFont="1" applyBorder="1" applyAlignment="1" applyProtection="1">
      <alignment vertical="center" wrapText="1"/>
      <protection locked="0"/>
    </xf>
    <xf numFmtId="0" fontId="42" fillId="0" borderId="4" xfId="0" applyFont="1" applyBorder="1" applyAlignment="1" applyProtection="1">
      <alignment horizontal="left" vertical="center" wrapText="1"/>
      <protection locked="0"/>
    </xf>
    <xf numFmtId="0" fontId="8" fillId="0" borderId="4"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9" borderId="5" xfId="0" applyFont="1" applyFill="1" applyBorder="1" applyAlignment="1" applyProtection="1">
      <alignment vertical="center" wrapText="1"/>
      <protection locked="0"/>
    </xf>
    <xf numFmtId="0" fontId="36" fillId="0" borderId="4" xfId="0" applyFont="1" applyBorder="1" applyAlignment="1" applyProtection="1">
      <alignment horizontal="left" vertical="center" wrapText="1"/>
      <protection locked="0"/>
    </xf>
    <xf numFmtId="0" fontId="8" fillId="0" borderId="0" xfId="0" applyFont="1" applyAlignment="1">
      <alignment vertical="top"/>
    </xf>
    <xf numFmtId="0" fontId="8" fillId="0" borderId="0" xfId="0" applyFont="1" applyAlignment="1" applyProtection="1">
      <alignment vertical="top"/>
      <protection locked="0"/>
    </xf>
    <xf numFmtId="0" fontId="8" fillId="8" borderId="96" xfId="0" applyFont="1" applyFill="1" applyBorder="1" applyAlignment="1" applyProtection="1">
      <alignment vertical="center" wrapText="1"/>
      <protection locked="0"/>
    </xf>
    <xf numFmtId="0" fontId="8" fillId="8" borderId="97" xfId="0" applyFont="1" applyFill="1" applyBorder="1" applyAlignment="1" applyProtection="1">
      <alignment vertical="center" wrapText="1"/>
      <protection locked="0"/>
    </xf>
    <xf numFmtId="0" fontId="8" fillId="8" borderId="98" xfId="0" applyFont="1" applyFill="1" applyBorder="1" applyAlignment="1" applyProtection="1">
      <alignment vertical="center" wrapText="1"/>
      <protection locked="0"/>
    </xf>
    <xf numFmtId="0" fontId="8" fillId="9" borderId="96" xfId="0" applyFont="1" applyFill="1" applyBorder="1" applyAlignment="1" applyProtection="1">
      <alignment vertical="center" wrapText="1"/>
      <protection locked="0"/>
    </xf>
    <xf numFmtId="9" fontId="8" fillId="10" borderId="99" xfId="5" applyFont="1" applyFill="1" applyBorder="1" applyAlignment="1" applyProtection="1">
      <alignment vertical="center" wrapText="1"/>
    </xf>
    <xf numFmtId="0" fontId="8" fillId="8" borderId="100" xfId="0" applyFont="1" applyFill="1" applyBorder="1" applyAlignment="1" applyProtection="1">
      <alignment vertical="center" wrapText="1"/>
      <protection locked="0"/>
    </xf>
    <xf numFmtId="0" fontId="8" fillId="8" borderId="101" xfId="0" applyFont="1" applyFill="1" applyBorder="1" applyAlignment="1" applyProtection="1">
      <alignment vertical="center" wrapText="1"/>
      <protection locked="0"/>
    </xf>
    <xf numFmtId="0" fontId="8" fillId="8" borderId="102" xfId="0" applyFont="1" applyFill="1" applyBorder="1" applyAlignment="1" applyProtection="1">
      <alignment vertical="center" wrapText="1"/>
      <protection locked="0"/>
    </xf>
    <xf numFmtId="3" fontId="8" fillId="8" borderId="103" xfId="0" applyNumberFormat="1" applyFont="1" applyFill="1" applyBorder="1" applyAlignment="1" applyProtection="1">
      <alignment vertical="center" wrapText="1"/>
      <protection locked="0"/>
    </xf>
    <xf numFmtId="3" fontId="8" fillId="9" borderId="101" xfId="0" applyNumberFormat="1" applyFont="1" applyFill="1" applyBorder="1" applyAlignment="1" applyProtection="1">
      <alignment vertical="center" wrapText="1"/>
      <protection locked="0"/>
    </xf>
    <xf numFmtId="9" fontId="8" fillId="10" borderId="104" xfId="5" applyFont="1" applyFill="1" applyBorder="1" applyAlignment="1" applyProtection="1">
      <alignment vertical="center" wrapText="1"/>
    </xf>
    <xf numFmtId="0" fontId="8" fillId="8" borderId="73" xfId="0" applyFont="1" applyFill="1" applyBorder="1" applyAlignment="1" applyProtection="1">
      <alignment vertical="center" wrapText="1"/>
      <protection locked="0"/>
    </xf>
    <xf numFmtId="0" fontId="8" fillId="8" borderId="93" xfId="0" applyFont="1" applyFill="1" applyBorder="1" applyAlignment="1" applyProtection="1">
      <alignment vertical="center" wrapText="1"/>
      <protection locked="0"/>
    </xf>
    <xf numFmtId="3" fontId="8" fillId="8" borderId="94" xfId="0" applyNumberFormat="1" applyFont="1" applyFill="1" applyBorder="1" applyAlignment="1" applyProtection="1">
      <alignment vertical="center" wrapText="1"/>
      <protection locked="0"/>
    </xf>
    <xf numFmtId="3" fontId="8" fillId="9" borderId="73" xfId="0" applyNumberFormat="1" applyFont="1" applyFill="1" applyBorder="1" applyAlignment="1" applyProtection="1">
      <alignment vertical="center" wrapText="1"/>
      <protection locked="0"/>
    </xf>
    <xf numFmtId="9" fontId="8" fillId="10" borderId="95" xfId="5" applyFont="1" applyFill="1" applyBorder="1" applyAlignment="1" applyProtection="1">
      <alignment vertical="center" wrapText="1"/>
    </xf>
    <xf numFmtId="0" fontId="9" fillId="8" borderId="96" xfId="0" applyFont="1" applyFill="1" applyBorder="1" applyAlignment="1" applyProtection="1">
      <alignment vertical="center" wrapText="1"/>
      <protection locked="0"/>
    </xf>
    <xf numFmtId="0" fontId="9" fillId="8" borderId="97" xfId="0" applyFont="1" applyFill="1" applyBorder="1" applyAlignment="1" applyProtection="1">
      <alignment vertical="center" wrapText="1"/>
      <protection locked="0"/>
    </xf>
    <xf numFmtId="3" fontId="9" fillId="8" borderId="98" xfId="0" applyNumberFormat="1" applyFont="1" applyFill="1" applyBorder="1" applyAlignment="1" applyProtection="1">
      <alignment vertical="center" wrapText="1"/>
      <protection locked="0"/>
    </xf>
    <xf numFmtId="9" fontId="9" fillId="10" borderId="99" xfId="5" applyFont="1" applyFill="1" applyBorder="1" applyAlignment="1" applyProtection="1">
      <alignment vertical="center" wrapText="1"/>
    </xf>
    <xf numFmtId="9" fontId="9" fillId="0" borderId="18" xfId="5" applyFont="1" applyFill="1" applyBorder="1" applyAlignment="1" applyProtection="1">
      <alignment vertical="center" wrapText="1"/>
    </xf>
    <xf numFmtId="9" fontId="9" fillId="0" borderId="0" xfId="5" applyFont="1" applyFill="1" applyBorder="1" applyAlignment="1" applyProtection="1">
      <alignment vertical="center" wrapText="1"/>
    </xf>
    <xf numFmtId="0" fontId="8" fillId="0" borderId="20" xfId="0" applyFont="1" applyBorder="1" applyAlignment="1" applyProtection="1">
      <alignment vertical="center" wrapText="1"/>
      <protection locked="0"/>
    </xf>
    <xf numFmtId="0" fontId="8" fillId="0" borderId="34" xfId="0" applyFont="1" applyBorder="1" applyAlignment="1" applyProtection="1">
      <alignment vertical="center" wrapText="1"/>
      <protection locked="0"/>
    </xf>
    <xf numFmtId="0" fontId="36" fillId="5" borderId="4" xfId="0" applyFont="1" applyFill="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8" fillId="8" borderId="18" xfId="0" applyFont="1" applyFill="1" applyBorder="1" applyAlignment="1" applyProtection="1">
      <alignment vertical="center" wrapText="1"/>
      <protection locked="0"/>
    </xf>
    <xf numFmtId="0" fontId="8" fillId="8" borderId="16" xfId="0" applyFont="1" applyFill="1" applyBorder="1" applyAlignment="1" applyProtection="1">
      <alignment vertical="center" wrapText="1"/>
      <protection locked="0"/>
    </xf>
    <xf numFmtId="9" fontId="8" fillId="9" borderId="4" xfId="0" applyNumberFormat="1" applyFont="1" applyFill="1" applyBorder="1" applyAlignment="1" applyProtection="1">
      <alignment vertical="center" wrapText="1"/>
      <protection locked="0"/>
    </xf>
    <xf numFmtId="0" fontId="8" fillId="8" borderId="173" xfId="0" applyFont="1" applyFill="1" applyBorder="1" applyAlignment="1" applyProtection="1">
      <alignment vertical="center" wrapText="1"/>
      <protection locked="0"/>
    </xf>
    <xf numFmtId="0" fontId="8" fillId="8" borderId="174" xfId="0" applyFont="1" applyFill="1" applyBorder="1" applyAlignment="1" applyProtection="1">
      <alignment vertical="center" wrapText="1"/>
      <protection locked="0"/>
    </xf>
    <xf numFmtId="0" fontId="8" fillId="9" borderId="173" xfId="0" applyFont="1" applyFill="1" applyBorder="1" applyAlignment="1" applyProtection="1">
      <alignment vertical="center" wrapText="1"/>
      <protection locked="0"/>
    </xf>
    <xf numFmtId="9" fontId="8" fillId="10" borderId="172" xfId="5" applyFont="1" applyFill="1" applyBorder="1" applyAlignment="1" applyProtection="1">
      <alignment vertical="center" wrapText="1"/>
    </xf>
    <xf numFmtId="0" fontId="8" fillId="0" borderId="174" xfId="0" applyFont="1" applyBorder="1" applyAlignment="1" applyProtection="1">
      <alignment vertical="center" wrapText="1"/>
      <protection locked="0"/>
    </xf>
    <xf numFmtId="9" fontId="8" fillId="8" borderId="5" xfId="0" applyNumberFormat="1" applyFont="1" applyFill="1" applyBorder="1" applyAlignment="1" applyProtection="1">
      <alignment vertical="center" wrapText="1"/>
      <protection locked="0"/>
    </xf>
    <xf numFmtId="9" fontId="8" fillId="8" borderId="22" xfId="0" applyNumberFormat="1" applyFont="1" applyFill="1" applyBorder="1" applyAlignment="1" applyProtection="1">
      <alignment vertical="center" wrapText="1"/>
      <protection locked="0"/>
    </xf>
    <xf numFmtId="9" fontId="8" fillId="9" borderId="5" xfId="0" applyNumberFormat="1" applyFont="1" applyFill="1" applyBorder="1" applyAlignment="1" applyProtection="1">
      <alignment vertical="center" wrapText="1"/>
      <protection locked="0"/>
    </xf>
    <xf numFmtId="9" fontId="8" fillId="0" borderId="22" xfId="0" applyNumberFormat="1" applyFont="1" applyBorder="1" applyAlignment="1" applyProtection="1">
      <alignment vertical="center" wrapText="1"/>
      <protection locked="0"/>
    </xf>
    <xf numFmtId="0" fontId="9" fillId="0" borderId="17" xfId="0" applyFont="1" applyBorder="1" applyAlignment="1">
      <alignment vertical="center" wrapText="1"/>
    </xf>
    <xf numFmtId="9" fontId="9" fillId="10" borderId="25" xfId="5" applyFont="1" applyFill="1" applyBorder="1" applyAlignment="1" applyProtection="1">
      <alignment vertical="center" wrapText="1"/>
    </xf>
    <xf numFmtId="3" fontId="9" fillId="0" borderId="17" xfId="0" applyNumberFormat="1" applyFont="1" applyBorder="1" applyAlignment="1">
      <alignment vertical="center" wrapText="1"/>
    </xf>
    <xf numFmtId="0" fontId="9" fillId="4" borderId="21" xfId="0" applyFont="1" applyFill="1" applyBorder="1" applyAlignment="1">
      <alignment vertical="center"/>
    </xf>
    <xf numFmtId="0" fontId="8" fillId="4" borderId="2" xfId="0" applyFont="1" applyFill="1" applyBorder="1" applyAlignment="1">
      <alignment vertical="center" wrapText="1"/>
    </xf>
    <xf numFmtId="0" fontId="8" fillId="4" borderId="21" xfId="0" applyFont="1" applyFill="1" applyBorder="1" applyAlignment="1">
      <alignment vertical="center" wrapText="1"/>
    </xf>
    <xf numFmtId="9" fontId="9" fillId="4" borderId="26" xfId="5" applyFont="1" applyFill="1" applyBorder="1" applyAlignment="1" applyProtection="1">
      <alignment vertical="center" wrapText="1"/>
    </xf>
    <xf numFmtId="0" fontId="11" fillId="4" borderId="2" xfId="0" applyFont="1" applyFill="1" applyBorder="1" applyAlignment="1">
      <alignment vertical="center" wrapText="1"/>
    </xf>
    <xf numFmtId="9" fontId="9" fillId="4" borderId="2" xfId="5" applyFont="1" applyFill="1" applyBorder="1" applyAlignment="1" applyProtection="1">
      <alignment vertical="center" wrapText="1"/>
    </xf>
    <xf numFmtId="0" fontId="0" fillId="4" borderId="6" xfId="0" applyFill="1" applyBorder="1" applyAlignment="1">
      <alignment vertical="center" wrapText="1"/>
    </xf>
    <xf numFmtId="0" fontId="8" fillId="7" borderId="35" xfId="0" applyFont="1" applyFill="1" applyBorder="1" applyAlignment="1">
      <alignment vertical="center"/>
    </xf>
    <xf numFmtId="0" fontId="8" fillId="7" borderId="36" xfId="0" applyFont="1" applyFill="1" applyBorder="1" applyAlignment="1">
      <alignment vertical="center"/>
    </xf>
    <xf numFmtId="9" fontId="9" fillId="7" borderId="109" xfId="5" applyFont="1" applyFill="1" applyBorder="1" applyAlignment="1" applyProtection="1">
      <alignment vertical="center" wrapText="1"/>
    </xf>
    <xf numFmtId="0" fontId="8" fillId="0" borderId="34" xfId="0" applyFont="1" applyBorder="1" applyAlignment="1">
      <alignment vertical="center"/>
    </xf>
    <xf numFmtId="0" fontId="8" fillId="4" borderId="6" xfId="0" applyFont="1" applyFill="1" applyBorder="1" applyAlignment="1">
      <alignment vertical="center" wrapText="1"/>
    </xf>
    <xf numFmtId="1" fontId="9" fillId="4" borderId="26" xfId="5" applyNumberFormat="1" applyFont="1" applyFill="1" applyBorder="1" applyAlignment="1" applyProtection="1">
      <alignment vertical="center" wrapText="1"/>
    </xf>
    <xf numFmtId="0" fontId="8" fillId="0" borderId="0" xfId="0" applyFont="1" applyAlignment="1">
      <alignment vertical="center"/>
    </xf>
    <xf numFmtId="0" fontId="8" fillId="0" borderId="0" xfId="0" applyFont="1" applyAlignment="1" applyProtection="1">
      <alignment vertical="center"/>
      <protection locked="0"/>
    </xf>
    <xf numFmtId="0" fontId="9" fillId="0" borderId="0" xfId="0" applyFont="1" applyAlignment="1">
      <alignment horizontal="left" vertical="center"/>
    </xf>
    <xf numFmtId="0" fontId="9" fillId="0" borderId="0" xfId="0" applyFont="1" applyAlignment="1">
      <alignment vertical="center"/>
    </xf>
    <xf numFmtId="9" fontId="9" fillId="0" borderId="0" xfId="5" applyFont="1" applyFill="1" applyBorder="1" applyAlignment="1">
      <alignment vertical="center"/>
    </xf>
    <xf numFmtId="9" fontId="9" fillId="0" borderId="0" xfId="0" applyNumberFormat="1" applyFont="1" applyAlignment="1">
      <alignment vertical="center"/>
    </xf>
    <xf numFmtId="9" fontId="9" fillId="0" borderId="0" xfId="0" applyNumberFormat="1" applyFont="1" applyAlignment="1" applyProtection="1">
      <alignment vertical="center"/>
      <protection locked="0"/>
    </xf>
    <xf numFmtId="0" fontId="52" fillId="6" borderId="21" xfId="0" applyFont="1" applyFill="1" applyBorder="1" applyAlignment="1">
      <alignment vertical="center"/>
    </xf>
    <xf numFmtId="0" fontId="33" fillId="6" borderId="2" xfId="0" applyFont="1" applyFill="1" applyBorder="1" applyAlignment="1">
      <alignment vertical="center"/>
    </xf>
    <xf numFmtId="0" fontId="33" fillId="6" borderId="167" xfId="0" applyFont="1" applyFill="1" applyBorder="1" applyAlignment="1">
      <alignment vertical="center"/>
    </xf>
    <xf numFmtId="0" fontId="33" fillId="6" borderId="26" xfId="0" applyFont="1" applyFill="1" applyBorder="1" applyAlignment="1">
      <alignment vertical="center"/>
    </xf>
    <xf numFmtId="0" fontId="49" fillId="6" borderId="6" xfId="0" applyFont="1" applyFill="1" applyBorder="1" applyAlignment="1">
      <alignment horizontal="center" vertical="center" wrapText="1"/>
    </xf>
    <xf numFmtId="0" fontId="49" fillId="0" borderId="0" xfId="0" applyFont="1" applyAlignment="1">
      <alignment vertical="center"/>
    </xf>
    <xf numFmtId="0" fontId="56" fillId="0" borderId="0" xfId="72" applyFont="1" applyAlignment="1" applyProtection="1">
      <alignment horizontal="center"/>
      <protection locked="0"/>
    </xf>
    <xf numFmtId="9" fontId="4" fillId="0" borderId="0" xfId="72" applyNumberFormat="1" applyAlignment="1">
      <alignment horizontal="center" vertical="center"/>
    </xf>
    <xf numFmtId="9" fontId="4" fillId="36" borderId="32" xfId="72" applyNumberFormat="1" applyFill="1" applyBorder="1" applyAlignment="1">
      <alignment horizontal="center" vertical="center"/>
    </xf>
    <xf numFmtId="9" fontId="13" fillId="36" borderId="0" xfId="73" applyFont="1" applyFill="1" applyBorder="1" applyAlignment="1">
      <alignment horizontal="center" vertical="center"/>
    </xf>
    <xf numFmtId="9" fontId="13" fillId="36" borderId="0" xfId="72" applyNumberFormat="1" applyFont="1" applyFill="1" applyAlignment="1">
      <alignment horizontal="center" vertical="center"/>
    </xf>
    <xf numFmtId="9" fontId="4" fillId="0" borderId="32" xfId="72" applyNumberFormat="1" applyBorder="1" applyAlignment="1">
      <alignment horizontal="center" vertical="center"/>
    </xf>
    <xf numFmtId="0" fontId="4" fillId="0" borderId="13" xfId="72" applyBorder="1" applyAlignment="1">
      <alignment horizontal="center" vertical="center"/>
    </xf>
    <xf numFmtId="9" fontId="4" fillId="36" borderId="34" xfId="72" applyNumberFormat="1" applyFill="1" applyBorder="1" applyAlignment="1">
      <alignment horizontal="center" vertical="center"/>
    </xf>
    <xf numFmtId="37" fontId="0" fillId="25" borderId="4" xfId="0" applyNumberFormat="1" applyFill="1" applyBorder="1"/>
    <xf numFmtId="4" fontId="0" fillId="25" borderId="4" xfId="0" applyNumberFormat="1" applyFill="1" applyBorder="1"/>
    <xf numFmtId="0" fontId="0" fillId="25" borderId="4" xfId="0" applyFill="1" applyBorder="1"/>
    <xf numFmtId="39" fontId="0" fillId="25" borderId="4" xfId="0" applyNumberFormat="1" applyFill="1" applyBorder="1"/>
    <xf numFmtId="43" fontId="0" fillId="25" borderId="4" xfId="1" applyFont="1" applyFill="1" applyBorder="1"/>
    <xf numFmtId="0" fontId="13" fillId="24" borderId="87" xfId="0" applyFont="1" applyFill="1" applyBorder="1"/>
    <xf numFmtId="0" fontId="0" fillId="24" borderId="88" xfId="0" applyFill="1" applyBorder="1"/>
    <xf numFmtId="0" fontId="0" fillId="24" borderId="91" xfId="0" applyFill="1" applyBorder="1"/>
    <xf numFmtId="0" fontId="13" fillId="24" borderId="17" xfId="0" applyFont="1" applyFill="1" applyBorder="1"/>
    <xf numFmtId="0" fontId="0" fillId="24" borderId="4" xfId="0" applyFill="1" applyBorder="1"/>
    <xf numFmtId="43" fontId="0" fillId="24" borderId="4" xfId="1" applyFont="1" applyFill="1" applyBorder="1"/>
    <xf numFmtId="43" fontId="0" fillId="24" borderId="25" xfId="1" applyFont="1" applyFill="1" applyBorder="1"/>
    <xf numFmtId="0" fontId="3" fillId="0" borderId="13" xfId="72" applyFont="1" applyBorder="1" applyAlignment="1" applyProtection="1">
      <alignment horizontal="left"/>
      <protection locked="0"/>
    </xf>
    <xf numFmtId="0" fontId="3" fillId="0" borderId="13" xfId="72" applyFont="1" applyBorder="1" applyAlignment="1">
      <alignment horizontal="center" vertical="center"/>
    </xf>
    <xf numFmtId="0" fontId="3" fillId="0" borderId="19" xfId="72" applyFont="1" applyBorder="1" applyAlignment="1">
      <alignment horizontal="center" vertical="center"/>
    </xf>
    <xf numFmtId="0" fontId="3" fillId="36" borderId="159" xfId="72" applyFont="1" applyFill="1" applyBorder="1" applyAlignment="1">
      <alignment horizontal="right"/>
    </xf>
    <xf numFmtId="9" fontId="3" fillId="36" borderId="160" xfId="73" applyFont="1" applyFill="1" applyBorder="1" applyAlignment="1">
      <alignment horizontal="center" vertical="center"/>
    </xf>
    <xf numFmtId="9" fontId="3" fillId="36" borderId="160" xfId="72" applyNumberFormat="1" applyFont="1" applyFill="1" applyBorder="1" applyAlignment="1">
      <alignment horizontal="center" vertical="center"/>
    </xf>
    <xf numFmtId="9" fontId="3" fillId="36" borderId="161" xfId="72" applyNumberFormat="1" applyFont="1" applyFill="1" applyBorder="1" applyAlignment="1">
      <alignment horizontal="center" vertical="center"/>
    </xf>
    <xf numFmtId="9" fontId="3" fillId="0" borderId="0" xfId="73" applyFont="1"/>
    <xf numFmtId="0" fontId="3" fillId="0" borderId="171" xfId="0" applyFont="1" applyBorder="1" applyAlignment="1">
      <alignment vertical="center" wrapText="1"/>
    </xf>
    <xf numFmtId="0" fontId="3" fillId="0" borderId="14" xfId="0" applyFont="1" applyBorder="1" applyAlignment="1">
      <alignment vertical="center" wrapText="1"/>
    </xf>
    <xf numFmtId="0" fontId="8" fillId="8" borderId="2" xfId="0"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8" borderId="6" xfId="0" applyFont="1" applyFill="1" applyBorder="1" applyAlignment="1" applyProtection="1">
      <alignment vertical="center" wrapText="1"/>
      <protection locked="0"/>
    </xf>
    <xf numFmtId="0" fontId="3" fillId="0" borderId="0" xfId="0" applyFont="1" applyAlignment="1" applyProtection="1">
      <alignment vertical="top"/>
      <protection locked="0"/>
    </xf>
    <xf numFmtId="0" fontId="3" fillId="0" borderId="0" xfId="0" applyFont="1" applyAlignment="1" applyProtection="1">
      <alignment horizontal="center" vertical="top"/>
      <protection locked="0"/>
    </xf>
    <xf numFmtId="0" fontId="3" fillId="0" borderId="0" xfId="0" applyFont="1" applyAlignment="1">
      <alignment vertical="top"/>
    </xf>
    <xf numFmtId="0" fontId="6" fillId="3" borderId="132" xfId="12" applyFont="1" applyFill="1" applyBorder="1" applyAlignment="1" applyProtection="1">
      <alignment horizontal="center" wrapText="1"/>
    </xf>
    <xf numFmtId="0" fontId="6" fillId="3" borderId="27" xfId="12" applyFont="1" applyFill="1" applyBorder="1" applyAlignment="1" applyProtection="1">
      <alignment horizontal="center" wrapText="1"/>
    </xf>
    <xf numFmtId="0" fontId="6" fillId="3" borderId="153" xfId="12" applyFont="1" applyFill="1" applyBorder="1" applyAlignment="1" applyProtection="1">
      <alignment horizontal="centerContinuous" vertical="center" wrapText="1"/>
    </xf>
    <xf numFmtId="0" fontId="6" fillId="3" borderId="133" xfId="12" applyFont="1" applyFill="1" applyBorder="1" applyAlignment="1" applyProtection="1">
      <alignment horizontal="center" wrapText="1"/>
    </xf>
    <xf numFmtId="0" fontId="6" fillId="3" borderId="14" xfId="12" applyFont="1" applyFill="1" applyBorder="1" applyAlignment="1" applyProtection="1">
      <alignment horizontal="center" vertical="center" wrapText="1"/>
    </xf>
    <xf numFmtId="0" fontId="50" fillId="24" borderId="79" xfId="12" applyFont="1" applyFill="1" applyBorder="1" applyAlignment="1" applyProtection="1">
      <alignment horizontal="center" vertical="center" wrapText="1"/>
    </xf>
    <xf numFmtId="0" fontId="50" fillId="24" borderId="43" xfId="12" applyFont="1" applyFill="1" applyBorder="1" applyAlignment="1" applyProtection="1">
      <alignment horizontal="center" vertical="center" wrapText="1"/>
    </xf>
    <xf numFmtId="0" fontId="50" fillId="24" borderId="130" xfId="12" applyFont="1" applyFill="1" applyBorder="1" applyAlignment="1" applyProtection="1">
      <alignment horizontal="center" vertical="center" wrapText="1"/>
    </xf>
    <xf numFmtId="171" fontId="9" fillId="24" borderId="126" xfId="4" applyNumberFormat="1" applyFont="1" applyFill="1" applyBorder="1" applyAlignment="1" applyProtection="1">
      <alignment horizontal="center" vertical="center" wrapText="1"/>
    </xf>
    <xf numFmtId="168" fontId="9" fillId="24" borderId="51" xfId="4" applyNumberFormat="1" applyFont="1" applyFill="1" applyBorder="1" applyAlignment="1" applyProtection="1">
      <alignment horizontal="center" vertical="center" wrapText="1"/>
    </xf>
    <xf numFmtId="168" fontId="9" fillId="24" borderId="42" xfId="4" applyNumberFormat="1" applyFont="1" applyFill="1" applyBorder="1" applyAlignment="1" applyProtection="1">
      <alignment horizontal="center" vertical="center" wrapText="1"/>
    </xf>
    <xf numFmtId="170" fontId="9" fillId="24" borderId="42" xfId="4" applyNumberFormat="1" applyFont="1" applyFill="1" applyBorder="1" applyAlignment="1" applyProtection="1">
      <alignment horizontal="center" vertical="center" wrapText="1"/>
    </xf>
    <xf numFmtId="168" fontId="9" fillId="24" borderId="68" xfId="4" applyNumberFormat="1" applyFont="1" applyFill="1" applyBorder="1" applyAlignment="1" applyProtection="1">
      <alignment horizontal="center" vertical="center" wrapText="1"/>
    </xf>
    <xf numFmtId="169" fontId="8" fillId="0" borderId="69" xfId="4" applyNumberFormat="1" applyFont="1" applyFill="1" applyBorder="1" applyAlignment="1" applyProtection="1">
      <alignment horizontal="center" vertical="top" wrapText="1"/>
      <protection locked="0"/>
    </xf>
    <xf numFmtId="169" fontId="8" fillId="0" borderId="70" xfId="4" applyNumberFormat="1" applyFont="1" applyFill="1" applyBorder="1" applyAlignment="1" applyProtection="1">
      <alignment horizontal="center" vertical="top" wrapText="1"/>
      <protection locked="0"/>
    </xf>
    <xf numFmtId="49" fontId="9" fillId="24" borderId="42" xfId="4" applyNumberFormat="1" applyFont="1" applyFill="1" applyBorder="1" applyAlignment="1" applyProtection="1">
      <alignment horizontal="left" vertical="center" wrapText="1"/>
    </xf>
    <xf numFmtId="169" fontId="8" fillId="0" borderId="72" xfId="4" applyNumberFormat="1" applyFont="1" applyFill="1" applyBorder="1" applyAlignment="1" applyProtection="1">
      <alignment horizontal="center" vertical="top" wrapText="1"/>
      <protection locked="0"/>
    </xf>
    <xf numFmtId="0" fontId="9" fillId="24" borderId="60" xfId="4" applyNumberFormat="1" applyFont="1" applyFill="1" applyBorder="1" applyAlignment="1" applyProtection="1">
      <alignment horizontal="center" vertical="center" wrapText="1"/>
    </xf>
    <xf numFmtId="0" fontId="9" fillId="24" borderId="61" xfId="4" applyNumberFormat="1" applyFont="1" applyFill="1" applyBorder="1" applyAlignment="1" applyProtection="1">
      <alignment horizontal="center" vertical="center" wrapText="1"/>
    </xf>
    <xf numFmtId="3" fontId="3" fillId="0" borderId="58" xfId="0" applyNumberFormat="1" applyFont="1" applyBorder="1" applyAlignment="1" applyProtection="1">
      <alignment horizontal="center" vertical="center" wrapText="1"/>
      <protection locked="0"/>
    </xf>
    <xf numFmtId="49" fontId="3" fillId="0" borderId="0" xfId="0" applyNumberFormat="1" applyFont="1" applyAlignment="1" applyProtection="1">
      <alignment horizontal="left" vertical="center" wrapText="1"/>
      <protection locked="0"/>
    </xf>
    <xf numFmtId="0" fontId="14" fillId="10" borderId="59" xfId="0" applyFont="1" applyFill="1" applyBorder="1" applyAlignment="1">
      <alignment horizontal="center" vertical="center" wrapText="1"/>
    </xf>
    <xf numFmtId="171" fontId="8" fillId="0" borderId="120" xfId="4" applyNumberFormat="1" applyFont="1" applyFill="1" applyBorder="1" applyAlignment="1" applyProtection="1">
      <alignment horizontal="center" vertical="center" wrapText="1"/>
      <protection locked="0"/>
    </xf>
    <xf numFmtId="49" fontId="3" fillId="0" borderId="0" xfId="0" applyNumberFormat="1" applyFont="1" applyAlignment="1" applyProtection="1">
      <alignment horizontal="left" vertical="center"/>
      <protection locked="0"/>
    </xf>
    <xf numFmtId="3" fontId="3" fillId="0" borderId="58" xfId="0" applyNumberFormat="1" applyFont="1" applyBorder="1" applyAlignment="1" applyProtection="1">
      <alignment horizontal="center" vertical="center"/>
      <protection locked="0"/>
    </xf>
    <xf numFmtId="168" fontId="3" fillId="0" borderId="69" xfId="4" applyNumberFormat="1" applyFont="1" applyFill="1" applyBorder="1" applyAlignment="1" applyProtection="1">
      <alignment vertical="top"/>
      <protection locked="0"/>
    </xf>
    <xf numFmtId="0" fontId="25" fillId="24" borderId="61" xfId="0" applyFont="1" applyFill="1" applyBorder="1" applyAlignment="1" applyProtection="1">
      <alignment vertical="top" wrapText="1"/>
      <protection locked="0"/>
    </xf>
    <xf numFmtId="0" fontId="3" fillId="14" borderId="42" xfId="0" applyFont="1" applyFill="1" applyBorder="1" applyAlignment="1" applyProtection="1">
      <alignment vertical="top" wrapText="1"/>
      <protection locked="0"/>
    </xf>
    <xf numFmtId="3" fontId="9" fillId="24" borderId="42" xfId="4" applyNumberFormat="1" applyFont="1" applyFill="1" applyBorder="1" applyAlignment="1" applyProtection="1">
      <alignment horizontal="center" vertical="center" wrapText="1"/>
      <protection locked="0"/>
    </xf>
    <xf numFmtId="49" fontId="9" fillId="24" borderId="60" xfId="4" applyNumberFormat="1" applyFont="1" applyFill="1" applyBorder="1" applyAlignment="1" applyProtection="1">
      <alignment horizontal="left" vertical="center" wrapText="1"/>
      <protection locked="0"/>
    </xf>
    <xf numFmtId="49" fontId="9" fillId="24" borderId="61" xfId="4" applyNumberFormat="1" applyFont="1" applyFill="1" applyBorder="1" applyAlignment="1" applyProtection="1">
      <alignment horizontal="left" vertical="center" wrapText="1"/>
      <protection locked="0"/>
    </xf>
    <xf numFmtId="170" fontId="9" fillId="24" borderId="60" xfId="4" applyNumberFormat="1" applyFont="1" applyFill="1" applyBorder="1" applyAlignment="1" applyProtection="1">
      <alignment horizontal="center" vertical="center" wrapText="1"/>
      <protection locked="0"/>
    </xf>
    <xf numFmtId="170" fontId="9" fillId="0" borderId="45" xfId="4" applyNumberFormat="1" applyFont="1" applyFill="1" applyBorder="1" applyAlignment="1" applyProtection="1">
      <alignment horizontal="center" vertical="center" wrapText="1"/>
      <protection locked="0"/>
    </xf>
    <xf numFmtId="170" fontId="9" fillId="0" borderId="53" xfId="4" applyNumberFormat="1" applyFont="1" applyFill="1" applyBorder="1" applyAlignment="1" applyProtection="1">
      <alignment horizontal="center" vertical="center" wrapText="1"/>
      <protection locked="0"/>
    </xf>
    <xf numFmtId="0" fontId="6" fillId="15" borderId="74" xfId="0" applyFont="1" applyFill="1" applyBorder="1" applyAlignment="1">
      <alignment vertical="center" wrapText="1"/>
    </xf>
    <xf numFmtId="0" fontId="6" fillId="15" borderId="74" xfId="0" applyFont="1" applyFill="1" applyBorder="1" applyAlignment="1">
      <alignment vertical="top" wrapText="1"/>
    </xf>
    <xf numFmtId="0" fontId="6" fillId="15" borderId="75" xfId="0" applyFont="1" applyFill="1" applyBorder="1" applyAlignment="1">
      <alignment vertical="top" wrapText="1"/>
    </xf>
    <xf numFmtId="168" fontId="6" fillId="15" borderId="84" xfId="4" applyNumberFormat="1" applyFont="1" applyFill="1" applyBorder="1" applyAlignment="1" applyProtection="1">
      <alignment horizontal="center" vertical="center" wrapText="1"/>
    </xf>
    <xf numFmtId="0" fontId="3" fillId="0" borderId="8" xfId="0" applyFont="1" applyBorder="1" applyAlignment="1">
      <alignment horizontal="centerContinuous" vertical="center"/>
    </xf>
    <xf numFmtId="0" fontId="3" fillId="0" borderId="54" xfId="0" applyFont="1" applyBorder="1" applyAlignment="1">
      <alignment horizontal="centerContinuous" vertical="center" wrapText="1"/>
    </xf>
    <xf numFmtId="0" fontId="3" fillId="0" borderId="146"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42" xfId="0" applyFont="1" applyBorder="1" applyAlignment="1">
      <alignment horizontal="centerContinuous" vertical="center" wrapText="1"/>
    </xf>
    <xf numFmtId="0" fontId="3" fillId="0" borderId="0" xfId="0" applyFont="1" applyAlignment="1">
      <alignment horizontal="center" vertical="top"/>
    </xf>
    <xf numFmtId="0" fontId="3" fillId="37" borderId="4" xfId="72" applyFont="1" applyFill="1" applyBorder="1"/>
    <xf numFmtId="0" fontId="3" fillId="24" borderId="4" xfId="72" applyFont="1" applyFill="1" applyBorder="1"/>
    <xf numFmtId="0" fontId="3" fillId="32" borderId="4" xfId="72" applyFont="1" applyFill="1" applyBorder="1"/>
    <xf numFmtId="0" fontId="3" fillId="0" borderId="4" xfId="72" applyFont="1" applyBorder="1" applyAlignment="1">
      <alignment horizontal="center" vertical="center"/>
    </xf>
    <xf numFmtId="42" fontId="3" fillId="0" borderId="4" xfId="74" applyNumberFormat="1" applyFont="1" applyBorder="1"/>
    <xf numFmtId="0" fontId="3" fillId="0" borderId="4" xfId="72" applyFont="1" applyBorder="1"/>
    <xf numFmtId="49" fontId="3" fillId="0" borderId="4" xfId="72" applyNumberFormat="1" applyFont="1" applyBorder="1"/>
    <xf numFmtId="0" fontId="3" fillId="0" borderId="4" xfId="72" applyFont="1" applyBorder="1" applyAlignment="1" applyProtection="1">
      <alignment horizontal="center" vertical="center"/>
      <protection locked="0"/>
    </xf>
    <xf numFmtId="42" fontId="3" fillId="0" borderId="4" xfId="74" applyNumberFormat="1" applyFont="1" applyBorder="1" applyProtection="1">
      <protection locked="0"/>
    </xf>
    <xf numFmtId="0" fontId="8" fillId="9" borderId="3" xfId="0" applyFont="1" applyFill="1" applyBorder="1" applyAlignment="1" applyProtection="1">
      <alignment vertical="center" wrapText="1"/>
      <protection locked="0"/>
    </xf>
    <xf numFmtId="0" fontId="8" fillId="10" borderId="5" xfId="0" applyFont="1" applyFill="1" applyBorder="1" applyAlignment="1" applyProtection="1">
      <alignment vertical="center" wrapText="1"/>
      <protection locked="0"/>
    </xf>
    <xf numFmtId="0" fontId="9" fillId="9" borderId="4" xfId="0" applyFont="1" applyFill="1" applyBorder="1" applyAlignment="1" applyProtection="1">
      <alignment vertical="center" wrapText="1"/>
      <protection locked="0"/>
    </xf>
    <xf numFmtId="3" fontId="9" fillId="9" borderId="96" xfId="0" applyNumberFormat="1" applyFont="1" applyFill="1" applyBorder="1" applyAlignment="1">
      <alignment vertical="center" wrapText="1"/>
    </xf>
    <xf numFmtId="9" fontId="51" fillId="10" borderId="175" xfId="0" applyNumberFormat="1" applyFont="1" applyFill="1" applyBorder="1" applyAlignment="1">
      <alignment horizontal="center" vertical="center" wrapText="1"/>
    </xf>
    <xf numFmtId="9" fontId="51" fillId="10" borderId="114" xfId="0" applyNumberFormat="1" applyFont="1" applyFill="1" applyBorder="1" applyAlignment="1">
      <alignment horizontal="center" vertical="center" wrapText="1"/>
    </xf>
    <xf numFmtId="1" fontId="17" fillId="10" borderId="113" xfId="0" applyNumberFormat="1" applyFont="1" applyFill="1" applyBorder="1" applyAlignment="1" applyProtection="1">
      <alignment horizontal="center" vertical="center" wrapText="1"/>
      <protection locked="0"/>
    </xf>
    <xf numFmtId="49" fontId="29" fillId="12" borderId="78" xfId="12" applyNumberFormat="1" applyFont="1" applyFill="1" applyBorder="1" applyAlignment="1" applyProtection="1">
      <alignment horizontal="centerContinuous" vertical="center" wrapText="1"/>
    </xf>
    <xf numFmtId="49" fontId="62" fillId="4" borderId="40" xfId="0" applyNumberFormat="1" applyFont="1" applyFill="1" applyBorder="1" applyAlignment="1">
      <alignment horizontal="centerContinuous" vertical="center" wrapText="1"/>
    </xf>
    <xf numFmtId="49" fontId="62" fillId="4" borderId="47" xfId="0" applyNumberFormat="1" applyFont="1" applyFill="1" applyBorder="1" applyAlignment="1">
      <alignment horizontal="centerContinuous" vertical="center" wrapText="1"/>
    </xf>
    <xf numFmtId="0" fontId="8" fillId="0" borderId="3" xfId="0" applyFont="1" applyBorder="1" applyAlignment="1" applyProtection="1">
      <alignment vertical="center" wrapText="1"/>
      <protection locked="0"/>
    </xf>
    <xf numFmtId="9" fontId="8" fillId="0" borderId="16" xfId="5" applyFont="1" applyFill="1" applyBorder="1" applyAlignment="1" applyProtection="1">
      <alignment vertical="center" wrapText="1"/>
    </xf>
    <xf numFmtId="0" fontId="8" fillId="0" borderId="33" xfId="0" applyFont="1" applyBorder="1" applyAlignment="1" applyProtection="1">
      <alignment vertical="center" wrapText="1"/>
      <protection locked="0"/>
    </xf>
    <xf numFmtId="0" fontId="8" fillId="5" borderId="3" xfId="0" applyFont="1" applyFill="1" applyBorder="1" applyAlignment="1" applyProtection="1">
      <alignment horizontal="left" vertical="center" wrapText="1"/>
      <protection locked="0"/>
    </xf>
    <xf numFmtId="0" fontId="0" fillId="14" borderId="66" xfId="0" applyFill="1" applyBorder="1" applyAlignment="1">
      <alignment horizontal="centerContinuous" vertical="center" wrapText="1"/>
    </xf>
    <xf numFmtId="0" fontId="27" fillId="24" borderId="165" xfId="0" applyFont="1" applyFill="1" applyBorder="1" applyAlignment="1">
      <alignment horizontal="centerContinuous" vertical="center" wrapText="1"/>
    </xf>
    <xf numFmtId="0" fontId="17" fillId="14" borderId="42" xfId="0" applyFont="1" applyFill="1" applyBorder="1" applyAlignment="1">
      <alignment horizontal="centerContinuous" vertical="center" wrapText="1"/>
    </xf>
    <xf numFmtId="0" fontId="25" fillId="32" borderId="142" xfId="0" applyFont="1" applyFill="1" applyBorder="1" applyAlignment="1" applyProtection="1">
      <alignment vertical="top" wrapText="1"/>
      <protection locked="0"/>
    </xf>
    <xf numFmtId="0" fontId="25" fillId="32" borderId="143" xfId="0" applyFont="1" applyFill="1" applyBorder="1" applyAlignment="1" applyProtection="1">
      <alignment vertical="top" wrapText="1"/>
      <protection locked="0"/>
    </xf>
    <xf numFmtId="0" fontId="25" fillId="32" borderId="30" xfId="0" applyFont="1" applyFill="1" applyBorder="1" applyAlignment="1" applyProtection="1">
      <alignment vertical="top" wrapText="1"/>
      <protection locked="0"/>
    </xf>
    <xf numFmtId="170" fontId="9" fillId="24" borderId="41" xfId="4" applyNumberFormat="1" applyFont="1" applyFill="1" applyBorder="1" applyAlignment="1" applyProtection="1">
      <alignment vertical="center" wrapText="1"/>
    </xf>
    <xf numFmtId="0" fontId="9" fillId="24" borderId="49" xfId="0" applyFont="1" applyFill="1" applyBorder="1" applyAlignment="1">
      <alignment vertical="top" wrapText="1"/>
    </xf>
    <xf numFmtId="168" fontId="51" fillId="10" borderId="113" xfId="0" applyNumberFormat="1" applyFont="1" applyFill="1" applyBorder="1" applyAlignment="1" applyProtection="1">
      <alignment horizontal="center" vertical="center" wrapText="1"/>
      <protection locked="0"/>
    </xf>
    <xf numFmtId="168" fontId="9" fillId="24" borderId="42" xfId="4" applyNumberFormat="1" applyFont="1" applyFill="1" applyBorder="1" applyAlignment="1" applyProtection="1">
      <alignment horizontal="center" vertical="center" wrapText="1"/>
      <protection locked="0"/>
    </xf>
    <xf numFmtId="168" fontId="29" fillId="12" borderId="0" xfId="12" applyNumberFormat="1" applyFont="1" applyFill="1" applyBorder="1" applyAlignment="1" applyProtection="1">
      <alignment horizontal="center" vertical="center" wrapText="1"/>
      <protection locked="0"/>
    </xf>
    <xf numFmtId="168" fontId="6" fillId="33" borderId="0" xfId="12" applyNumberFormat="1" applyFont="1" applyFill="1" applyBorder="1" applyAlignment="1" applyProtection="1">
      <alignment horizontal="center" vertical="center" wrapText="1"/>
      <protection locked="0"/>
    </xf>
    <xf numFmtId="0" fontId="0" fillId="24" borderId="41" xfId="0" applyFill="1" applyBorder="1" applyAlignment="1" applyProtection="1">
      <alignment horizontal="center" vertical="center" wrapText="1"/>
      <protection locked="0"/>
    </xf>
    <xf numFmtId="0" fontId="20" fillId="11" borderId="8" xfId="0" applyFont="1" applyFill="1" applyBorder="1" applyAlignment="1" applyProtection="1">
      <alignment horizontal="centerContinuous" vertical="center"/>
      <protection locked="0"/>
    </xf>
    <xf numFmtId="0" fontId="6" fillId="3" borderId="154" xfId="12" applyFont="1" applyFill="1" applyBorder="1" applyAlignment="1" applyProtection="1">
      <alignment horizontal="center" vertical="center" wrapText="1"/>
      <protection locked="0"/>
    </xf>
    <xf numFmtId="0" fontId="63" fillId="3" borderId="119" xfId="12" applyFont="1" applyFill="1" applyBorder="1" applyAlignment="1" applyProtection="1">
      <alignment horizontal="center" vertical="center" wrapText="1"/>
      <protection locked="0"/>
    </xf>
    <xf numFmtId="168" fontId="6" fillId="6" borderId="18" xfId="6" applyNumberFormat="1" applyFont="1" applyFill="1" applyBorder="1" applyAlignment="1" applyProtection="1">
      <alignment horizontal="center" vertical="center" wrapText="1"/>
      <protection locked="0"/>
    </xf>
    <xf numFmtId="168" fontId="6" fillId="15" borderId="36" xfId="6" applyNumberFormat="1"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6" fillId="0" borderId="0" xfId="0" applyFont="1" applyAlignment="1" applyProtection="1">
      <alignment horizontal="center" vertical="top"/>
      <protection locked="0"/>
    </xf>
    <xf numFmtId="0" fontId="36" fillId="0" borderId="3" xfId="0" applyFont="1" applyBorder="1" applyAlignment="1" applyProtection="1">
      <alignment vertical="center" wrapText="1"/>
      <protection locked="0"/>
    </xf>
    <xf numFmtId="0" fontId="8" fillId="24" borderId="16" xfId="0" applyFont="1" applyFill="1" applyBorder="1" applyAlignment="1" applyProtection="1">
      <alignment vertical="center" wrapText="1"/>
      <protection locked="0"/>
    </xf>
    <xf numFmtId="0" fontId="8" fillId="24" borderId="11" xfId="0" applyFont="1" applyFill="1" applyBorder="1" applyAlignment="1" applyProtection="1">
      <alignment horizontal="center" vertical="center" wrapText="1"/>
      <protection locked="0"/>
    </xf>
    <xf numFmtId="0" fontId="2" fillId="31" borderId="30" xfId="72" applyFont="1" applyFill="1" applyBorder="1" applyAlignment="1">
      <alignment wrapText="1"/>
    </xf>
    <xf numFmtId="0" fontId="54" fillId="34" borderId="145" xfId="72" applyFont="1" applyFill="1" applyBorder="1" applyAlignment="1">
      <alignment wrapText="1"/>
    </xf>
    <xf numFmtId="0" fontId="0" fillId="31" borderId="145" xfId="0" applyFill="1" applyBorder="1" applyAlignment="1">
      <alignment wrapText="1"/>
    </xf>
    <xf numFmtId="37" fontId="0" fillId="19" borderId="0" xfId="0" applyNumberFormat="1" applyFill="1" applyAlignment="1">
      <alignment horizontal="center"/>
    </xf>
    <xf numFmtId="0" fontId="0" fillId="19" borderId="0" xfId="0" applyFill="1" applyAlignment="1">
      <alignment horizontal="center"/>
    </xf>
    <xf numFmtId="0" fontId="28" fillId="16" borderId="7" xfId="0" applyFont="1" applyFill="1" applyBorder="1" applyAlignment="1">
      <alignment horizontal="center"/>
    </xf>
    <xf numFmtId="0" fontId="28" fillId="16" borderId="8" xfId="0" applyFont="1" applyFill="1" applyBorder="1" applyAlignment="1">
      <alignment horizontal="center"/>
    </xf>
    <xf numFmtId="0" fontId="28" fillId="16" borderId="28" xfId="0" applyFont="1" applyFill="1" applyBorder="1" applyAlignment="1">
      <alignment horizontal="center"/>
    </xf>
    <xf numFmtId="0" fontId="13" fillId="17" borderId="7" xfId="0" applyFont="1" applyFill="1" applyBorder="1" applyAlignment="1">
      <alignment horizontal="center"/>
    </xf>
    <xf numFmtId="0" fontId="13" fillId="17" borderId="8" xfId="0" applyFont="1" applyFill="1" applyBorder="1" applyAlignment="1">
      <alignment horizontal="center"/>
    </xf>
    <xf numFmtId="0" fontId="13" fillId="17" borderId="28" xfId="0" applyFont="1" applyFill="1" applyBorder="1" applyAlignment="1">
      <alignment horizontal="center"/>
    </xf>
    <xf numFmtId="0" fontId="58" fillId="35" borderId="8" xfId="72" applyFont="1" applyFill="1" applyBorder="1" applyAlignment="1">
      <alignment horizontal="center" vertical="center"/>
    </xf>
    <xf numFmtId="0" fontId="28" fillId="3" borderId="32" xfId="72" applyFont="1" applyFill="1" applyBorder="1" applyAlignment="1" applyProtection="1">
      <alignment horizontal="center"/>
      <protection locked="0"/>
    </xf>
    <xf numFmtId="0" fontId="28" fillId="3" borderId="92" xfId="72" applyFont="1" applyFill="1" applyBorder="1" applyAlignment="1">
      <alignment horizontal="center" vertical="center"/>
    </xf>
    <xf numFmtId="0" fontId="0" fillId="0" borderId="19" xfId="0" applyBorder="1" applyAlignment="1">
      <alignment horizontal="center" vertical="center"/>
    </xf>
    <xf numFmtId="0" fontId="28" fillId="3" borderId="3" xfId="72" applyFont="1" applyFill="1" applyBorder="1" applyAlignment="1">
      <alignment horizontal="center" vertical="center"/>
    </xf>
    <xf numFmtId="0" fontId="0" fillId="0" borderId="5" xfId="0" applyBorder="1" applyAlignment="1">
      <alignment horizontal="center" vertical="center"/>
    </xf>
    <xf numFmtId="0" fontId="9" fillId="7" borderId="110" xfId="0" applyFont="1" applyFill="1" applyBorder="1" applyAlignment="1">
      <alignment horizontal="right" vertical="center" wrapText="1"/>
    </xf>
    <xf numFmtId="0" fontId="9" fillId="7" borderId="111" xfId="0" applyFont="1" applyFill="1" applyBorder="1" applyAlignment="1">
      <alignment horizontal="right" vertical="center" wrapText="1"/>
    </xf>
    <xf numFmtId="0" fontId="6" fillId="3" borderId="87" xfId="0" applyFont="1" applyFill="1" applyBorder="1" applyAlignment="1">
      <alignment horizontal="center" vertical="top" wrapText="1"/>
    </xf>
    <xf numFmtId="0" fontId="6" fillId="3" borderId="88" xfId="0" applyFont="1" applyFill="1" applyBorder="1" applyAlignment="1">
      <alignment horizontal="center" vertical="top" wrapText="1"/>
    </xf>
    <xf numFmtId="0" fontId="36" fillId="0" borderId="166" xfId="0" applyFont="1" applyBorder="1" applyAlignment="1">
      <alignment horizontal="left" vertical="center" wrapText="1"/>
    </xf>
    <xf numFmtId="0" fontId="0" fillId="0" borderId="168" xfId="0" applyBorder="1" applyAlignment="1">
      <alignment horizontal="left" vertical="center" wrapText="1"/>
    </xf>
    <xf numFmtId="0" fontId="0" fillId="0" borderId="169" xfId="0" applyBorder="1" applyAlignment="1">
      <alignment horizontal="left" vertical="center" wrapText="1"/>
    </xf>
    <xf numFmtId="0" fontId="36" fillId="0" borderId="166" xfId="0" applyFont="1" applyBorder="1" applyAlignment="1">
      <alignment horizontal="center" vertical="center" wrapText="1"/>
    </xf>
    <xf numFmtId="0" fontId="36" fillId="0" borderId="168" xfId="0" applyFont="1" applyBorder="1" applyAlignment="1">
      <alignment horizontal="center" vertical="center" wrapText="1"/>
    </xf>
    <xf numFmtId="0" fontId="36" fillId="0" borderId="168" xfId="0" applyFont="1" applyBorder="1" applyAlignment="1">
      <alignment horizontal="left" vertical="center" wrapText="1"/>
    </xf>
    <xf numFmtId="0" fontId="8" fillId="24" borderId="16" xfId="0" applyFont="1" applyFill="1"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22" xfId="0" applyBorder="1" applyAlignment="1">
      <alignment horizontal="left" vertical="center" wrapText="1"/>
    </xf>
    <xf numFmtId="0" fontId="9" fillId="7" borderId="14" xfId="0" applyFont="1" applyFill="1" applyBorder="1" applyAlignment="1">
      <alignment horizontal="right" vertical="center" wrapText="1"/>
    </xf>
    <xf numFmtId="0" fontId="9" fillId="7" borderId="20" xfId="0" applyFont="1" applyFill="1" applyBorder="1" applyAlignment="1">
      <alignment horizontal="right" vertical="center" wrapText="1"/>
    </xf>
    <xf numFmtId="0" fontId="10" fillId="5" borderId="18" xfId="0" applyFont="1" applyFill="1" applyBorder="1" applyAlignment="1">
      <alignment horizontal="left" vertical="center" wrapText="1"/>
    </xf>
    <xf numFmtId="0" fontId="8" fillId="5" borderId="0" xfId="0" applyFont="1" applyFill="1" applyAlignment="1">
      <alignment horizontal="left" vertical="center" wrapText="1"/>
    </xf>
    <xf numFmtId="0" fontId="8" fillId="24" borderId="27" xfId="0" applyFont="1" applyFill="1" applyBorder="1" applyAlignment="1">
      <alignment vertical="center" wrapText="1"/>
    </xf>
    <xf numFmtId="0" fontId="0" fillId="0" borderId="15" xfId="0" applyBorder="1" applyAlignment="1">
      <alignment vertical="center" wrapText="1"/>
    </xf>
    <xf numFmtId="0" fontId="8" fillId="8" borderId="3" xfId="0" applyFont="1" applyFill="1" applyBorder="1" applyAlignment="1" applyProtection="1">
      <alignment vertical="center" wrapText="1"/>
      <protection locked="0"/>
    </xf>
    <xf numFmtId="0" fontId="0" fillId="0" borderId="12" xfId="0" applyBorder="1" applyAlignment="1">
      <alignment vertical="center" wrapText="1"/>
    </xf>
    <xf numFmtId="0" fontId="0" fillId="0" borderId="5" xfId="0" applyBorder="1" applyAlignment="1">
      <alignment vertical="center" wrapText="1"/>
    </xf>
    <xf numFmtId="9" fontId="8" fillId="0" borderId="16" xfId="5" applyFont="1" applyFill="1" applyBorder="1" applyAlignment="1" applyProtection="1">
      <alignment vertical="center" wrapText="1"/>
    </xf>
    <xf numFmtId="0" fontId="0" fillId="0" borderId="11" xfId="0" applyBorder="1" applyAlignment="1">
      <alignment vertical="center" wrapText="1"/>
    </xf>
    <xf numFmtId="0" fontId="0" fillId="0" borderId="22" xfId="0" applyBorder="1" applyAlignment="1">
      <alignment vertical="center" wrapText="1"/>
    </xf>
    <xf numFmtId="0" fontId="36" fillId="8" borderId="33" xfId="0" applyFont="1" applyFill="1" applyBorder="1" applyAlignment="1" applyProtection="1">
      <alignment vertical="center" wrapText="1"/>
      <protection locked="0"/>
    </xf>
    <xf numFmtId="0" fontId="36" fillId="8" borderId="32" xfId="0" applyFont="1" applyFill="1" applyBorder="1" applyAlignment="1" applyProtection="1">
      <alignment vertical="center" wrapText="1"/>
      <protection locked="0"/>
    </xf>
    <xf numFmtId="0" fontId="36" fillId="0" borderId="32" xfId="0" applyFont="1" applyBorder="1" applyAlignment="1" applyProtection="1">
      <alignment vertical="center" wrapText="1"/>
      <protection locked="0"/>
    </xf>
    <xf numFmtId="0" fontId="36" fillId="0" borderId="34" xfId="0" applyFont="1" applyBorder="1" applyAlignment="1" applyProtection="1">
      <alignment vertical="center" wrapText="1"/>
      <protection locked="0"/>
    </xf>
    <xf numFmtId="0" fontId="8" fillId="24" borderId="17" xfId="0" applyFont="1" applyFill="1" applyBorder="1" applyAlignment="1" applyProtection="1">
      <alignment horizontal="left" vertical="center" wrapText="1"/>
      <protection locked="0"/>
    </xf>
    <xf numFmtId="0" fontId="6" fillId="3" borderId="30" xfId="0" applyFont="1" applyFill="1" applyBorder="1" applyAlignment="1">
      <alignment horizontal="center" vertical="top" wrapText="1"/>
    </xf>
    <xf numFmtId="0" fontId="6" fillId="3" borderId="31" xfId="0" applyFont="1" applyFill="1" applyBorder="1" applyAlignment="1">
      <alignment horizontal="center" vertical="top" wrapText="1"/>
    </xf>
    <xf numFmtId="0" fontId="6" fillId="3" borderId="148" xfId="0" applyFont="1" applyFill="1" applyBorder="1" applyAlignment="1">
      <alignment horizontal="center" vertical="top" wrapText="1"/>
    </xf>
    <xf numFmtId="0" fontId="6" fillId="3" borderId="149" xfId="0" applyFont="1" applyFill="1" applyBorder="1" applyAlignment="1">
      <alignment horizontal="center" vertical="top" wrapText="1"/>
    </xf>
    <xf numFmtId="0" fontId="6" fillId="3" borderId="150" xfId="0" applyFont="1" applyFill="1" applyBorder="1" applyAlignment="1">
      <alignment horizontal="center" vertical="top" wrapText="1"/>
    </xf>
    <xf numFmtId="9" fontId="8" fillId="0" borderId="33" xfId="5" applyFont="1" applyFill="1" applyBorder="1" applyAlignment="1" applyProtection="1">
      <alignment vertical="center" wrapText="1"/>
    </xf>
    <xf numFmtId="9" fontId="8" fillId="0" borderId="32" xfId="5" applyFont="1" applyFill="1" applyBorder="1" applyAlignment="1" applyProtection="1">
      <alignment vertical="center" wrapText="1"/>
    </xf>
    <xf numFmtId="0" fontId="8" fillId="5" borderId="4" xfId="0" applyFont="1" applyFill="1" applyBorder="1" applyAlignment="1" applyProtection="1">
      <alignment horizontal="left" vertical="center" wrapText="1"/>
      <protection locked="0"/>
    </xf>
    <xf numFmtId="0" fontId="36" fillId="8" borderId="3" xfId="0" applyFont="1" applyFill="1" applyBorder="1" applyAlignment="1" applyProtection="1">
      <alignment horizontal="left" vertical="center" wrapText="1"/>
      <protection locked="0"/>
    </xf>
    <xf numFmtId="0" fontId="36" fillId="8" borderId="12" xfId="0" applyFont="1" applyFill="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45" fillId="8" borderId="3" xfId="0" applyFont="1" applyFill="1" applyBorder="1" applyAlignment="1" applyProtection="1">
      <alignment vertical="center" wrapText="1"/>
      <protection locked="0"/>
    </xf>
    <xf numFmtId="0" fontId="46" fillId="0" borderId="12" xfId="0" applyFont="1" applyBorder="1" applyAlignment="1">
      <alignment vertical="center" wrapText="1"/>
    </xf>
    <xf numFmtId="0" fontId="46" fillId="0" borderId="5" xfId="0" applyFont="1" applyBorder="1" applyAlignment="1">
      <alignment vertical="center" wrapText="1"/>
    </xf>
    <xf numFmtId="0" fontId="36" fillId="0" borderId="166" xfId="0" applyFont="1" applyBorder="1" applyAlignment="1">
      <alignment vertical="center" wrapText="1"/>
    </xf>
    <xf numFmtId="0" fontId="0" fillId="0" borderId="169" xfId="0" applyBorder="1" applyAlignment="1">
      <alignment vertical="center" wrapText="1"/>
    </xf>
    <xf numFmtId="0" fontId="0" fillId="0" borderId="169" xfId="0" applyBorder="1" applyAlignment="1">
      <alignment horizontal="center" vertical="center" wrapText="1"/>
    </xf>
    <xf numFmtId="9" fontId="8" fillId="0" borderId="27" xfId="5" applyFont="1" applyFill="1" applyBorder="1" applyAlignment="1" applyProtection="1">
      <alignment vertical="center" wrapText="1"/>
    </xf>
    <xf numFmtId="0" fontId="0" fillId="0" borderId="14" xfId="0" applyBorder="1" applyAlignment="1">
      <alignment vertical="center" wrapText="1"/>
    </xf>
    <xf numFmtId="0" fontId="45" fillId="0" borderId="12" xfId="0" applyFont="1" applyBorder="1" applyAlignment="1">
      <alignment vertical="center" wrapText="1"/>
    </xf>
    <xf numFmtId="0" fontId="45" fillId="0" borderId="5" xfId="0" applyFont="1" applyBorder="1" applyAlignment="1">
      <alignment vertical="center" wrapText="1"/>
    </xf>
    <xf numFmtId="0" fontId="8" fillId="5" borderId="3" xfId="0" applyFont="1" applyFill="1" applyBorder="1" applyAlignment="1" applyProtection="1">
      <alignment horizontal="left" vertical="center" wrapText="1"/>
      <protection locked="0"/>
    </xf>
    <xf numFmtId="0" fontId="0" fillId="0" borderId="5" xfId="0" applyBorder="1" applyAlignment="1">
      <alignment horizontal="left" vertical="center" wrapText="1"/>
    </xf>
    <xf numFmtId="0" fontId="36" fillId="0" borderId="3" xfId="0" applyFont="1" applyBorder="1" applyAlignment="1" applyProtection="1">
      <alignment horizontal="left" vertical="center" wrapText="1"/>
      <protection locked="0"/>
    </xf>
    <xf numFmtId="0" fontId="58" fillId="35" borderId="1" xfId="72" applyFont="1" applyFill="1" applyBorder="1" applyAlignment="1">
      <alignment horizontal="center" vertical="center"/>
    </xf>
    <xf numFmtId="0" fontId="58" fillId="35" borderId="2" xfId="72" applyFont="1" applyFill="1" applyBorder="1" applyAlignment="1">
      <alignment horizontal="center" vertical="center"/>
    </xf>
    <xf numFmtId="0" fontId="48" fillId="13" borderId="135" xfId="0" applyFont="1" applyFill="1" applyBorder="1" applyAlignment="1" applyProtection="1">
      <alignment horizontal="left" vertical="center" wrapText="1"/>
      <protection locked="0"/>
    </xf>
    <xf numFmtId="0" fontId="48" fillId="13" borderId="136" xfId="0" applyFont="1" applyFill="1" applyBorder="1" applyAlignment="1" applyProtection="1">
      <alignment horizontal="left" vertical="center" wrapText="1"/>
      <protection locked="0"/>
    </xf>
    <xf numFmtId="0" fontId="48" fillId="13" borderId="137" xfId="0" applyFont="1" applyFill="1" applyBorder="1" applyAlignment="1" applyProtection="1">
      <alignment horizontal="left" vertical="center" wrapText="1"/>
      <protection locked="0"/>
    </xf>
    <xf numFmtId="0" fontId="48" fillId="13" borderId="138" xfId="0" applyFont="1" applyFill="1" applyBorder="1" applyAlignment="1" applyProtection="1">
      <alignment horizontal="left" vertical="center" wrapText="1"/>
      <protection locked="0"/>
    </xf>
    <xf numFmtId="0" fontId="0" fillId="0" borderId="136" xfId="0" applyBorder="1" applyAlignment="1" applyProtection="1">
      <alignment horizontal="left" vertical="center"/>
      <protection locked="0"/>
    </xf>
    <xf numFmtId="0" fontId="0" fillId="0" borderId="139" xfId="0" applyBorder="1" applyAlignment="1" applyProtection="1">
      <alignment horizontal="left" vertical="center"/>
      <protection locked="0"/>
    </xf>
    <xf numFmtId="0" fontId="6" fillId="3" borderId="81" xfId="12" applyFont="1" applyFill="1" applyBorder="1" applyAlignment="1" applyProtection="1">
      <alignment horizontal="center" vertical="center" wrapText="1"/>
    </xf>
    <xf numFmtId="0" fontId="6" fillId="3" borderId="80" xfId="12" applyFont="1" applyFill="1" applyBorder="1" applyAlignment="1" applyProtection="1">
      <alignment horizontal="center" vertical="center" wrapText="1"/>
    </xf>
    <xf numFmtId="0" fontId="6" fillId="3" borderId="18" xfId="12" applyFont="1" applyFill="1" applyBorder="1" applyAlignment="1" applyProtection="1">
      <alignment horizontal="center" vertical="top" wrapText="1"/>
    </xf>
    <xf numFmtId="0" fontId="3" fillId="0" borderId="57" xfId="0" applyFont="1" applyBorder="1" applyAlignment="1">
      <alignment horizontal="center" vertical="top" wrapText="1"/>
    </xf>
    <xf numFmtId="0" fontId="42" fillId="13" borderId="135" xfId="0" applyFont="1" applyFill="1" applyBorder="1" applyAlignment="1" applyProtection="1">
      <alignment horizontal="left" vertical="center" wrapText="1"/>
      <protection locked="0"/>
    </xf>
    <xf numFmtId="0" fontId="17" fillId="0" borderId="136" xfId="0" applyFont="1" applyBorder="1" applyAlignment="1" applyProtection="1">
      <alignment horizontal="left" vertical="center" wrapText="1"/>
      <protection locked="0"/>
    </xf>
    <xf numFmtId="0" fontId="17" fillId="0" borderId="137" xfId="0" applyFont="1" applyBorder="1" applyAlignment="1" applyProtection="1">
      <alignment horizontal="left" vertical="center" wrapText="1"/>
      <protection locked="0"/>
    </xf>
    <xf numFmtId="0" fontId="42" fillId="13" borderId="138" xfId="0" applyFont="1" applyFill="1" applyBorder="1" applyAlignment="1" applyProtection="1">
      <alignment horizontal="left" vertical="center" wrapText="1"/>
      <protection locked="0"/>
    </xf>
    <xf numFmtId="0" fontId="42" fillId="13" borderId="136" xfId="0" applyFont="1" applyFill="1" applyBorder="1" applyAlignment="1" applyProtection="1">
      <alignment horizontal="left" vertical="center" wrapText="1"/>
      <protection locked="0"/>
    </xf>
    <xf numFmtId="0" fontId="42" fillId="13" borderId="137" xfId="0" applyFont="1" applyFill="1" applyBorder="1" applyAlignment="1" applyProtection="1">
      <alignment horizontal="left" vertical="center" wrapText="1"/>
      <protection locked="0"/>
    </xf>
    <xf numFmtId="0" fontId="6" fillId="3" borderId="18" xfId="12" applyFont="1" applyFill="1" applyBorder="1" applyAlignment="1" applyProtection="1">
      <alignment horizontal="center" vertical="center" wrapText="1"/>
    </xf>
    <xf numFmtId="0" fontId="0" fillId="0" borderId="20" xfId="0" applyBorder="1" applyAlignment="1">
      <alignment horizontal="center" vertical="center" wrapText="1"/>
    </xf>
    <xf numFmtId="0" fontId="6" fillId="3" borderId="154" xfId="12" applyFont="1" applyFill="1" applyBorder="1" applyAlignment="1" applyProtection="1">
      <alignment horizontal="center" vertical="center" wrapText="1"/>
    </xf>
    <xf numFmtId="0" fontId="0" fillId="0" borderId="119" xfId="0" applyBorder="1" applyAlignment="1">
      <alignment horizontal="center" vertical="center" wrapText="1"/>
    </xf>
    <xf numFmtId="0" fontId="6" fillId="3" borderId="155" xfId="12" applyFont="1" applyFill="1" applyBorder="1" applyAlignment="1" applyProtection="1">
      <alignment horizontal="center" vertical="center" wrapText="1"/>
    </xf>
    <xf numFmtId="0" fontId="0" fillId="0" borderId="55" xfId="0" applyBorder="1" applyAlignment="1">
      <alignment horizontal="center" vertical="center" wrapText="1"/>
    </xf>
    <xf numFmtId="0" fontId="6" fillId="3" borderId="156" xfId="12" applyFont="1" applyFill="1" applyBorder="1" applyAlignment="1" applyProtection="1">
      <alignment horizontal="center" vertical="center" wrapText="1"/>
    </xf>
    <xf numFmtId="0" fontId="6" fillId="3" borderId="56" xfId="12" applyFont="1" applyFill="1" applyBorder="1" applyAlignment="1" applyProtection="1">
      <alignment horizontal="center" vertical="center" wrapText="1"/>
    </xf>
    <xf numFmtId="0" fontId="6" fillId="3" borderId="157" xfId="12" applyFont="1" applyFill="1" applyBorder="1" applyAlignment="1" applyProtection="1">
      <alignment horizontal="center" vertical="center" wrapText="1"/>
    </xf>
    <xf numFmtId="0" fontId="6" fillId="3" borderId="46" xfId="12" applyFont="1" applyFill="1" applyBorder="1" applyAlignment="1" applyProtection="1">
      <alignment horizontal="center" vertical="center" wrapText="1"/>
    </xf>
    <xf numFmtId="0" fontId="6" fillId="3" borderId="158" xfId="12" applyFont="1" applyFill="1" applyBorder="1" applyAlignment="1" applyProtection="1">
      <alignment horizontal="center" vertical="center" wrapText="1"/>
    </xf>
    <xf numFmtId="0" fontId="6" fillId="3" borderId="38" xfId="12" applyFont="1" applyFill="1" applyBorder="1" applyAlignment="1" applyProtection="1">
      <alignment horizontal="center" vertical="center" wrapText="1"/>
    </xf>
    <xf numFmtId="9" fontId="53" fillId="0" borderId="53" xfId="5" applyFont="1" applyFill="1" applyBorder="1" applyAlignment="1" applyProtection="1">
      <alignment horizontal="center" wrapText="1"/>
    </xf>
    <xf numFmtId="0" fontId="0" fillId="0" borderId="62" xfId="0" applyBorder="1" applyAlignment="1">
      <alignment horizontal="center" wrapText="1"/>
    </xf>
    <xf numFmtId="0" fontId="48" fillId="13" borderId="140" xfId="0" applyFont="1" applyFill="1" applyBorder="1" applyAlignment="1" applyProtection="1">
      <alignment horizontal="left" vertical="center" wrapText="1"/>
      <protection locked="0"/>
    </xf>
    <xf numFmtId="0" fontId="17" fillId="0" borderId="141" xfId="0" applyFont="1" applyBorder="1" applyAlignment="1" applyProtection="1">
      <alignment horizontal="left" vertical="center" wrapText="1"/>
      <protection locked="0"/>
    </xf>
    <xf numFmtId="0" fontId="48" fillId="13" borderId="141" xfId="0" applyFont="1" applyFill="1"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139" xfId="0" applyBorder="1" applyAlignment="1" applyProtection="1">
      <alignment horizontal="left" vertical="center" wrapText="1"/>
      <protection locked="0"/>
    </xf>
    <xf numFmtId="0" fontId="13" fillId="5" borderId="143" xfId="0" applyFont="1" applyFill="1" applyBorder="1" applyAlignment="1">
      <alignment horizontal="left" vertical="center" wrapText="1"/>
    </xf>
    <xf numFmtId="0" fontId="13" fillId="0" borderId="30" xfId="0" applyFont="1" applyBorder="1" applyAlignment="1">
      <alignment horizontal="left" vertical="center" wrapText="1"/>
    </xf>
    <xf numFmtId="0" fontId="13" fillId="0" borderId="142" xfId="0" applyFont="1" applyBorder="1" applyAlignment="1">
      <alignment horizontal="left" vertical="center" wrapText="1"/>
    </xf>
    <xf numFmtId="0" fontId="6" fillId="15" borderId="76" xfId="0" applyFont="1" applyFill="1" applyBorder="1" applyAlignment="1">
      <alignment horizontal="right" vertical="center" wrapText="1"/>
    </xf>
    <xf numFmtId="0" fontId="62" fillId="0" borderId="75" xfId="0" applyFont="1" applyBorder="1" applyAlignment="1">
      <alignment horizontal="right" vertical="center" wrapText="1"/>
    </xf>
    <xf numFmtId="0" fontId="62" fillId="0" borderId="77" xfId="0" applyFont="1" applyBorder="1" applyAlignment="1">
      <alignment horizontal="right" vertical="center" wrapText="1"/>
    </xf>
    <xf numFmtId="0" fontId="17" fillId="0" borderId="139" xfId="0" applyFont="1" applyBorder="1" applyAlignment="1" applyProtection="1">
      <alignment horizontal="left" vertical="center" wrapText="1"/>
      <protection locked="0"/>
    </xf>
    <xf numFmtId="9" fontId="13" fillId="0" borderId="63" xfId="5" applyFont="1" applyFill="1" applyBorder="1" applyAlignment="1" applyProtection="1">
      <alignment horizontal="center"/>
    </xf>
    <xf numFmtId="0" fontId="0" fillId="0" borderId="48" xfId="0" applyBorder="1" applyAlignment="1">
      <alignment horizontal="center"/>
    </xf>
    <xf numFmtId="0" fontId="0" fillId="0" borderId="147" xfId="0" applyBorder="1" applyAlignment="1">
      <alignment horizontal="center"/>
    </xf>
    <xf numFmtId="9" fontId="53" fillId="0" borderId="63" xfId="5" applyFont="1" applyFill="1" applyBorder="1" applyAlignment="1" applyProtection="1">
      <alignment horizontal="center"/>
    </xf>
    <xf numFmtId="9" fontId="0" fillId="0" borderId="63" xfId="0" applyNumberFormat="1" applyBorder="1" applyAlignment="1">
      <alignment horizontal="center"/>
    </xf>
    <xf numFmtId="9" fontId="13" fillId="0" borderId="63" xfId="5" applyFont="1" applyFill="1" applyBorder="1" applyAlignment="1" applyProtection="1">
      <alignment horizontal="center" wrapText="1"/>
    </xf>
    <xf numFmtId="0" fontId="0" fillId="0" borderId="48" xfId="0" applyBorder="1" applyAlignment="1">
      <alignment horizontal="center" wrapText="1"/>
    </xf>
    <xf numFmtId="0" fontId="0" fillId="0" borderId="147" xfId="0" applyBorder="1" applyAlignment="1">
      <alignment horizontal="center" wrapText="1"/>
    </xf>
    <xf numFmtId="9" fontId="13" fillId="0" borderId="63" xfId="0" applyNumberFormat="1" applyFont="1" applyBorder="1" applyAlignment="1">
      <alignment horizontal="center"/>
    </xf>
    <xf numFmtId="9" fontId="13" fillId="0" borderId="53" xfId="5" applyFont="1" applyFill="1" applyBorder="1" applyAlignment="1" applyProtection="1">
      <alignment horizontal="center"/>
    </xf>
    <xf numFmtId="0" fontId="0" fillId="0" borderId="62" xfId="0" applyBorder="1" applyAlignment="1">
      <alignment horizontal="center"/>
    </xf>
    <xf numFmtId="9" fontId="53" fillId="0" borderId="63" xfId="5" applyFont="1" applyFill="1" applyBorder="1" applyAlignment="1" applyProtection="1">
      <alignment horizontal="center" wrapText="1"/>
    </xf>
    <xf numFmtId="0" fontId="1" fillId="34" borderId="145" xfId="0" applyFont="1" applyFill="1" applyBorder="1" applyAlignment="1">
      <alignment wrapText="1"/>
    </xf>
    <xf numFmtId="0" fontId="1" fillId="34" borderId="30" xfId="72" applyFont="1" applyFill="1" applyBorder="1" applyAlignment="1">
      <alignment wrapText="1"/>
    </xf>
  </cellXfs>
  <cellStyles count="75">
    <cellStyle name="40% - Accent1 2" xfId="21" xr:uid="{00000000-0005-0000-0000-000040000000}"/>
    <cellStyle name="40% - Accent1 2 2" xfId="17" xr:uid="{00000000-0005-0000-0000-000037000000}"/>
    <cellStyle name="40% - Accent1 3" xfId="22" xr:uid="{00000000-0005-0000-0000-000041000000}"/>
    <cellStyle name="40% - Accent1 3 2" xfId="23" xr:uid="{00000000-0005-0000-0000-000042000000}"/>
    <cellStyle name="40% - Accent2 2" xfId="13" xr:uid="{00000000-0005-0000-0000-00002B000000}"/>
    <cellStyle name="40% - Accent2 2 2" xfId="24" xr:uid="{00000000-0005-0000-0000-000043000000}"/>
    <cellStyle name="40% - Accent2 3" xfId="8" xr:uid="{00000000-0005-0000-0000-000019000000}"/>
    <cellStyle name="40% - Accent2 3 2" xfId="10" xr:uid="{00000000-0005-0000-0000-000022000000}"/>
    <cellStyle name="40% - Accent3" xfId="6" builtinId="39"/>
    <cellStyle name="40% - Accent3 2" xfId="25" xr:uid="{00000000-0005-0000-0000-000044000000}"/>
    <cellStyle name="40% - Accent3 2 2" xfId="18" xr:uid="{00000000-0005-0000-0000-000039000000}"/>
    <cellStyle name="40% - Accent3 3" xfId="26" xr:uid="{00000000-0005-0000-0000-000045000000}"/>
    <cellStyle name="40% - Accent3 3 2" xfId="9" xr:uid="{00000000-0005-0000-0000-000020000000}"/>
    <cellStyle name="40% - Accent4 2" xfId="14" xr:uid="{00000000-0005-0000-0000-000030000000}"/>
    <cellStyle name="40% - Accent4 2 2" xfId="20" xr:uid="{00000000-0005-0000-0000-00003C000000}"/>
    <cellStyle name="40% - Accent4 3" xfId="16" xr:uid="{00000000-0005-0000-0000-000035000000}"/>
    <cellStyle name="40% - Accent4 3 2" xfId="27" xr:uid="{00000000-0005-0000-0000-000046000000}"/>
    <cellStyle name="40% - Accent5 2" xfId="28" xr:uid="{00000000-0005-0000-0000-000047000000}"/>
    <cellStyle name="40% - Accent5 2 2" xfId="29" xr:uid="{00000000-0005-0000-0000-000048000000}"/>
    <cellStyle name="40% - Accent5 3" xfId="30" xr:uid="{00000000-0005-0000-0000-000049000000}"/>
    <cellStyle name="40% - Accent5 3 2" xfId="31" xr:uid="{00000000-0005-0000-0000-00004A000000}"/>
    <cellStyle name="40% - Accent6 2" xfId="32" xr:uid="{00000000-0005-0000-0000-00004B000000}"/>
    <cellStyle name="40% - Accent6 2 2" xfId="33" xr:uid="{00000000-0005-0000-0000-00004C000000}"/>
    <cellStyle name="40% - Accent6 3" xfId="34" xr:uid="{00000000-0005-0000-0000-00004D000000}"/>
    <cellStyle name="40% - Accent6 3 2" xfId="11" xr:uid="{00000000-0005-0000-0000-000025000000}"/>
    <cellStyle name="Accent1" xfId="12" builtinId="29"/>
    <cellStyle name="Comma" xfId="1" builtinId="3"/>
    <cellStyle name="Comma 2" xfId="35" xr:uid="{00000000-0005-0000-0000-00004E000000}"/>
    <cellStyle name="Comma 2 2" xfId="36" xr:uid="{00000000-0005-0000-0000-00004F000000}"/>
    <cellStyle name="Comma 2 2 2" xfId="37" xr:uid="{00000000-0005-0000-0000-000050000000}"/>
    <cellStyle name="Comma 2 3" xfId="38" xr:uid="{00000000-0005-0000-0000-000051000000}"/>
    <cellStyle name="Comma 3" xfId="39" xr:uid="{00000000-0005-0000-0000-000052000000}"/>
    <cellStyle name="Comma 4" xfId="40" xr:uid="{00000000-0005-0000-0000-000053000000}"/>
    <cellStyle name="Currency" xfId="4" builtinId="4"/>
    <cellStyle name="Currency 2" xfId="41" xr:uid="{00000000-0005-0000-0000-000054000000}"/>
    <cellStyle name="Currency 3" xfId="42" xr:uid="{00000000-0005-0000-0000-000055000000}"/>
    <cellStyle name="Currency 3 2" xfId="43" xr:uid="{00000000-0005-0000-0000-000056000000}"/>
    <cellStyle name="Currency 3 2 2" xfId="44" xr:uid="{00000000-0005-0000-0000-000057000000}"/>
    <cellStyle name="Currency 3 2 3" xfId="45" xr:uid="{00000000-0005-0000-0000-000058000000}"/>
    <cellStyle name="Currency 3 3" xfId="2" xr:uid="{00000000-0005-0000-0000-000004000000}"/>
    <cellStyle name="Currency 4" xfId="46" xr:uid="{00000000-0005-0000-0000-000059000000}"/>
    <cellStyle name="Currency 4 2" xfId="47" xr:uid="{00000000-0005-0000-0000-00005A000000}"/>
    <cellStyle name="Currency 5" xfId="74" xr:uid="{E98EEFE2-6BFA-473A-A136-E3BC6E8A39F4}"/>
    <cellStyle name="Normal" xfId="0" builtinId="0"/>
    <cellStyle name="Normal 10" xfId="48" xr:uid="{00000000-0005-0000-0000-00005B000000}"/>
    <cellStyle name="Normal 10 2" xfId="49" xr:uid="{00000000-0005-0000-0000-00005C000000}"/>
    <cellStyle name="Normal 11" xfId="50" xr:uid="{00000000-0005-0000-0000-00005D000000}"/>
    <cellStyle name="Normal 11 2" xfId="51" xr:uid="{00000000-0005-0000-0000-00005E000000}"/>
    <cellStyle name="Normal 12" xfId="72" xr:uid="{32BF2C72-F619-41DC-83B2-FE86D14588E0}"/>
    <cellStyle name="Normal 2" xfId="52" xr:uid="{00000000-0005-0000-0000-00005F000000}"/>
    <cellStyle name="Normal 2 2" xfId="53" xr:uid="{00000000-0005-0000-0000-000060000000}"/>
    <cellStyle name="Normal 2 3" xfId="54" xr:uid="{00000000-0005-0000-0000-000061000000}"/>
    <cellStyle name="Normal 2 4" xfId="55" xr:uid="{00000000-0005-0000-0000-000062000000}"/>
    <cellStyle name="Normal 2 4 2" xfId="56" xr:uid="{00000000-0005-0000-0000-000063000000}"/>
    <cellStyle name="Normal 3" xfId="57" xr:uid="{00000000-0005-0000-0000-000064000000}"/>
    <cellStyle name="Normal 3 2" xfId="58" xr:uid="{00000000-0005-0000-0000-000065000000}"/>
    <cellStyle name="Normal 3 2 2" xfId="59" xr:uid="{00000000-0005-0000-0000-000066000000}"/>
    <cellStyle name="Normal 3 2 3" xfId="60" xr:uid="{00000000-0005-0000-0000-000067000000}"/>
    <cellStyle name="Normal 3 3" xfId="61" xr:uid="{00000000-0005-0000-0000-000068000000}"/>
    <cellStyle name="Normal 4" xfId="62" xr:uid="{00000000-0005-0000-0000-000069000000}"/>
    <cellStyle name="Normal 5" xfId="63" xr:uid="{00000000-0005-0000-0000-00006A000000}"/>
    <cellStyle name="Normal 5 2" xfId="64" xr:uid="{00000000-0005-0000-0000-00006B000000}"/>
    <cellStyle name="Normal 5 2 2" xfId="65" xr:uid="{00000000-0005-0000-0000-00006C000000}"/>
    <cellStyle name="Normal 5 2 3" xfId="3" xr:uid="{00000000-0005-0000-0000-000006000000}"/>
    <cellStyle name="Normal 5 3" xfId="7" xr:uid="{00000000-0005-0000-0000-000014000000}"/>
    <cellStyle name="Normal 6" xfId="66" xr:uid="{00000000-0005-0000-0000-00006D000000}"/>
    <cellStyle name="Normal 6 2" xfId="67" xr:uid="{00000000-0005-0000-0000-00006E000000}"/>
    <cellStyle name="Normal 7" xfId="68" xr:uid="{00000000-0005-0000-0000-00006F000000}"/>
    <cellStyle name="Normal 8" xfId="69" xr:uid="{00000000-0005-0000-0000-000070000000}"/>
    <cellStyle name="Normal 9" xfId="70" xr:uid="{00000000-0005-0000-0000-000071000000}"/>
    <cellStyle name="Percent" xfId="5" builtinId="5"/>
    <cellStyle name="Percent 2" xfId="15" xr:uid="{00000000-0005-0000-0000-000034000000}"/>
    <cellStyle name="Percent 3" xfId="19" xr:uid="{00000000-0005-0000-0000-00003B000000}"/>
    <cellStyle name="Percent 4" xfId="71" xr:uid="{00000000-0005-0000-0000-000072000000}"/>
    <cellStyle name="Percent 5" xfId="73" xr:uid="{0D767CBA-E0E7-4C7E-AF6D-868B13C41FC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U29"/>
  <sheetViews>
    <sheetView topLeftCell="A5" workbookViewId="0">
      <selection activeCell="J18" sqref="J18"/>
    </sheetView>
  </sheetViews>
  <sheetFormatPr defaultColWidth="9" defaultRowHeight="14.5"/>
  <cols>
    <col min="1" max="1" width="1" customWidth="1"/>
    <col min="2" max="2" width="12.7265625" customWidth="1"/>
    <col min="3" max="3" width="11.453125" customWidth="1"/>
    <col min="4" max="4" width="18.26953125" customWidth="1"/>
    <col min="5" max="5" width="13.453125" customWidth="1"/>
    <col min="6" max="6" width="11.81640625" customWidth="1"/>
    <col min="7" max="8" width="14.453125" customWidth="1"/>
    <col min="9" max="9" width="13.1796875" customWidth="1"/>
    <col min="10" max="10" width="11.54296875" customWidth="1"/>
    <col min="11" max="11" width="11.26953125" customWidth="1"/>
    <col min="19" max="19" width="13.26953125" customWidth="1"/>
    <col min="20" max="20" width="10.54296875" customWidth="1"/>
  </cols>
  <sheetData>
    <row r="1" spans="2:21" ht="6" customHeight="1"/>
    <row r="2" spans="2:21" ht="6" customHeight="1"/>
    <row r="3" spans="2:21">
      <c r="B3" s="513" t="s">
        <v>0</v>
      </c>
      <c r="C3" s="514"/>
      <c r="D3" s="514"/>
      <c r="E3" s="514"/>
      <c r="F3" s="514"/>
      <c r="G3" s="514"/>
      <c r="H3" s="514"/>
      <c r="I3" s="514"/>
      <c r="J3" s="514"/>
      <c r="K3" s="515"/>
    </row>
    <row r="4" spans="2:21">
      <c r="B4" s="516" t="s">
        <v>1</v>
      </c>
      <c r="C4" s="517"/>
      <c r="D4" s="518"/>
      <c r="E4" s="516" t="s">
        <v>2</v>
      </c>
      <c r="F4" s="518"/>
      <c r="G4" s="516" t="s">
        <v>3</v>
      </c>
      <c r="H4" s="518"/>
      <c r="I4" s="516" t="s">
        <v>4</v>
      </c>
      <c r="J4" s="517"/>
      <c r="K4" s="518"/>
    </row>
    <row r="5" spans="2:21">
      <c r="B5" s="8" t="s">
        <v>5</v>
      </c>
      <c r="C5" s="9" t="s">
        <v>6</v>
      </c>
      <c r="D5" s="10" t="s">
        <v>7</v>
      </c>
      <c r="E5" s="8" t="s">
        <v>5</v>
      </c>
      <c r="F5" s="10" t="s">
        <v>6</v>
      </c>
      <c r="G5" s="8" t="s">
        <v>5</v>
      </c>
      <c r="H5" s="10" t="s">
        <v>6</v>
      </c>
      <c r="I5" s="8" t="s">
        <v>5</v>
      </c>
      <c r="J5" s="9" t="s">
        <v>8</v>
      </c>
      <c r="K5" s="10" t="s">
        <v>7</v>
      </c>
    </row>
    <row r="6" spans="2:21">
      <c r="B6" s="11">
        <v>381537.5</v>
      </c>
      <c r="C6" s="12">
        <v>285038.03999999998</v>
      </c>
      <c r="D6" s="13">
        <f>C6/B6</f>
        <v>0.74707739082003732</v>
      </c>
      <c r="E6" s="14">
        <v>301292.373333333</v>
      </c>
      <c r="F6" s="15">
        <v>0</v>
      </c>
      <c r="G6" s="14">
        <v>234601.19866666701</v>
      </c>
      <c r="H6" s="15">
        <v>0</v>
      </c>
      <c r="I6" s="35">
        <f>B6+E6+G6</f>
        <v>917431.07200000004</v>
      </c>
      <c r="J6" s="36">
        <f>C6+F6+H6</f>
        <v>285038.03999999998</v>
      </c>
      <c r="K6" s="13">
        <f>J6/I6</f>
        <v>0.31069150446214661</v>
      </c>
    </row>
    <row r="7" spans="2:21">
      <c r="B7" s="16"/>
      <c r="C7" s="16"/>
      <c r="D7" s="17"/>
      <c r="E7" s="18"/>
      <c r="F7" s="18"/>
      <c r="G7" s="18"/>
      <c r="H7" s="18"/>
      <c r="I7" s="37"/>
      <c r="J7" s="37"/>
      <c r="K7" s="17"/>
    </row>
    <row r="8" spans="2:21">
      <c r="B8" s="511" t="s">
        <v>9</v>
      </c>
      <c r="C8" s="511"/>
      <c r="D8" s="17"/>
      <c r="E8" s="18"/>
      <c r="F8" s="18"/>
      <c r="G8" s="18"/>
      <c r="H8" s="18"/>
      <c r="I8" s="37"/>
      <c r="J8" s="37"/>
      <c r="K8" s="17"/>
    </row>
    <row r="9" spans="2:21">
      <c r="B9" s="389" t="s">
        <v>10</v>
      </c>
      <c r="C9" s="390">
        <v>99253.17</v>
      </c>
      <c r="D9" s="19"/>
      <c r="E9" s="20"/>
      <c r="K9" s="38"/>
      <c r="L9" s="39"/>
      <c r="M9" s="39"/>
      <c r="N9" s="39"/>
      <c r="O9" s="39"/>
      <c r="P9" s="39"/>
      <c r="Q9" s="39"/>
      <c r="R9" s="39"/>
      <c r="S9" s="44"/>
      <c r="T9" s="44"/>
      <c r="U9" s="39"/>
    </row>
    <row r="10" spans="2:21">
      <c r="B10" s="391" t="s">
        <v>11</v>
      </c>
      <c r="C10" s="390">
        <v>210890.72</v>
      </c>
      <c r="D10" s="20"/>
      <c r="E10" s="20"/>
      <c r="K10" s="38"/>
      <c r="L10" s="39"/>
      <c r="M10" s="39"/>
      <c r="N10" s="39"/>
      <c r="O10" s="39"/>
      <c r="P10" s="39"/>
      <c r="Q10" s="39"/>
      <c r="R10" s="39"/>
      <c r="S10" s="44"/>
      <c r="T10" s="44"/>
      <c r="U10" s="39"/>
    </row>
    <row r="11" spans="2:21">
      <c r="B11" s="391" t="s">
        <v>4</v>
      </c>
      <c r="C11" s="390">
        <f>C10+C9</f>
        <v>310143.89</v>
      </c>
      <c r="D11" s="21" t="s">
        <v>12</v>
      </c>
      <c r="E11" s="22" t="s">
        <v>13</v>
      </c>
      <c r="K11" s="38"/>
      <c r="L11" s="39"/>
      <c r="M11" s="39"/>
      <c r="N11" s="39"/>
      <c r="O11" s="39"/>
      <c r="P11" s="39"/>
      <c r="Q11" s="39"/>
      <c r="R11" s="39"/>
      <c r="S11" s="44"/>
      <c r="T11" s="44"/>
      <c r="U11" s="39"/>
    </row>
    <row r="12" spans="2:21">
      <c r="B12" s="391" t="s">
        <v>14</v>
      </c>
      <c r="C12" s="392">
        <f>B6-C11</f>
        <v>71393.609999999986</v>
      </c>
      <c r="D12" s="20">
        <v>285038.03999999998</v>
      </c>
      <c r="E12" s="20">
        <f>C11-D12</f>
        <v>25105.850000000035</v>
      </c>
      <c r="F12" s="20">
        <f>E12+C12</f>
        <v>96499.460000000021</v>
      </c>
      <c r="K12" s="38"/>
      <c r="L12" s="39"/>
      <c r="M12" s="39"/>
      <c r="N12" s="39"/>
      <c r="O12" s="39"/>
      <c r="P12" s="39"/>
      <c r="Q12" s="39"/>
      <c r="R12" s="39"/>
      <c r="S12" s="44"/>
      <c r="T12" s="44"/>
      <c r="U12" s="39"/>
    </row>
    <row r="13" spans="2:21">
      <c r="B13" s="391" t="s">
        <v>15</v>
      </c>
      <c r="C13" s="393">
        <f>C12+E6+E12</f>
        <v>397791.83333333302</v>
      </c>
      <c r="K13" s="38"/>
      <c r="L13" s="39"/>
      <c r="M13" s="39"/>
      <c r="N13" s="39"/>
      <c r="O13" s="39"/>
      <c r="P13" s="39"/>
      <c r="Q13" s="39"/>
      <c r="R13" s="39"/>
      <c r="S13" s="44"/>
      <c r="T13" s="44"/>
      <c r="U13" s="39"/>
    </row>
    <row r="14" spans="2:21">
      <c r="K14" s="38"/>
      <c r="L14" s="39"/>
      <c r="M14" s="39"/>
      <c r="N14" s="39"/>
      <c r="O14" s="39"/>
      <c r="P14" s="39"/>
      <c r="Q14" s="39"/>
      <c r="R14" s="39"/>
      <c r="S14" s="44"/>
      <c r="T14" s="44"/>
      <c r="U14" s="39"/>
    </row>
    <row r="15" spans="2:21">
      <c r="S15" s="45"/>
      <c r="T15" s="20"/>
      <c r="U15" s="20"/>
    </row>
    <row r="17" spans="2:10">
      <c r="B17" s="512" t="s">
        <v>16</v>
      </c>
      <c r="C17" s="512"/>
      <c r="D17" s="512"/>
    </row>
    <row r="18" spans="2:10">
      <c r="B18">
        <v>2201</v>
      </c>
      <c r="C18" s="23" t="s">
        <v>17</v>
      </c>
      <c r="D18" s="24"/>
      <c r="E18" s="24"/>
      <c r="F18" s="24"/>
      <c r="G18" s="24"/>
      <c r="H18" s="24"/>
      <c r="I18" s="40"/>
    </row>
    <row r="19" spans="2:10">
      <c r="C19" s="25" t="s">
        <v>18</v>
      </c>
      <c r="D19" s="26"/>
      <c r="E19" s="26"/>
      <c r="F19" s="26"/>
      <c r="G19" s="26"/>
      <c r="H19" s="27">
        <v>-10024</v>
      </c>
      <c r="I19" s="41">
        <v>-103.78</v>
      </c>
    </row>
    <row r="20" spans="2:10">
      <c r="C20" s="25" t="s">
        <v>19</v>
      </c>
      <c r="D20" s="26"/>
      <c r="E20" s="26"/>
      <c r="F20" s="26"/>
      <c r="G20" s="26"/>
      <c r="H20" s="27">
        <v>-388765.62</v>
      </c>
      <c r="I20" s="41">
        <v>-4042.69</v>
      </c>
    </row>
    <row r="21" spans="2:10">
      <c r="C21" s="25" t="s">
        <v>20</v>
      </c>
      <c r="D21" s="26"/>
      <c r="E21" s="26"/>
      <c r="F21" s="26"/>
      <c r="G21" s="26"/>
      <c r="H21" s="27"/>
      <c r="I21" s="41">
        <v>-0.97</v>
      </c>
    </row>
    <row r="22" spans="2:10">
      <c r="C22" s="25" t="s">
        <v>21</v>
      </c>
      <c r="D22" s="26"/>
      <c r="E22" s="26"/>
      <c r="F22" s="26"/>
      <c r="G22" s="26"/>
      <c r="H22" s="27">
        <v>-1781813</v>
      </c>
      <c r="I22" s="41">
        <v>-18359.25</v>
      </c>
    </row>
    <row r="23" spans="2:10">
      <c r="C23" s="25" t="s">
        <v>22</v>
      </c>
      <c r="D23" s="26"/>
      <c r="E23" s="26"/>
      <c r="F23" s="26"/>
      <c r="G23" s="26"/>
      <c r="H23" s="27">
        <v>-20800</v>
      </c>
      <c r="I23" s="41">
        <v>-218.99</v>
      </c>
    </row>
    <row r="24" spans="2:10">
      <c r="C24" s="28" t="s">
        <v>4</v>
      </c>
      <c r="D24" s="29"/>
      <c r="E24" s="29"/>
      <c r="F24" s="29"/>
      <c r="G24" s="29"/>
      <c r="H24" s="30">
        <v>-2201402.62</v>
      </c>
      <c r="I24" s="42">
        <v>-22725.68</v>
      </c>
    </row>
    <row r="25" spans="2:10">
      <c r="B25" s="31" t="s">
        <v>23</v>
      </c>
      <c r="C25" s="394" t="s">
        <v>24</v>
      </c>
      <c r="D25" s="395"/>
      <c r="E25" s="395"/>
      <c r="F25" s="395"/>
      <c r="G25" s="395"/>
      <c r="H25" s="395"/>
      <c r="I25" s="396"/>
    </row>
    <row r="26" spans="2:10">
      <c r="C26" s="397" t="s">
        <v>25</v>
      </c>
      <c r="D26" s="398"/>
      <c r="E26" s="398"/>
      <c r="F26" s="398"/>
      <c r="G26" s="398"/>
      <c r="H26" s="399">
        <v>-150650</v>
      </c>
      <c r="I26" s="400">
        <v>-1529.91</v>
      </c>
    </row>
    <row r="27" spans="2:10">
      <c r="C27" s="397" t="s">
        <v>26</v>
      </c>
      <c r="D27" s="398"/>
      <c r="E27" s="398"/>
      <c r="F27" s="398"/>
      <c r="G27" s="398"/>
      <c r="H27" s="399">
        <v>-85000</v>
      </c>
      <c r="I27" s="400">
        <v>-850.26</v>
      </c>
    </row>
    <row r="28" spans="2:10">
      <c r="C28" s="32" t="s">
        <v>4</v>
      </c>
      <c r="D28" s="29"/>
      <c r="E28" s="29"/>
      <c r="F28" s="29"/>
      <c r="G28" s="29"/>
      <c r="H28" s="30">
        <v>-235650</v>
      </c>
      <c r="I28" s="42">
        <v>-2380.17</v>
      </c>
    </row>
    <row r="29" spans="2:10">
      <c r="C29" s="33" t="s">
        <v>27</v>
      </c>
      <c r="D29" s="34"/>
      <c r="E29" s="34"/>
      <c r="F29" s="34"/>
      <c r="G29" s="34"/>
      <c r="H29" s="34"/>
      <c r="I29" s="43">
        <v>-25105.85</v>
      </c>
      <c r="J29" t="s">
        <v>28</v>
      </c>
    </row>
  </sheetData>
  <mergeCells count="7">
    <mergeCell ref="B8:C8"/>
    <mergeCell ref="B17:D17"/>
    <mergeCell ref="B3:K3"/>
    <mergeCell ref="B4:D4"/>
    <mergeCell ref="E4:F4"/>
    <mergeCell ref="G4:H4"/>
    <mergeCell ref="I4:K4"/>
  </mergeCells>
  <pageMargins left="0.31" right="0.17" top="0.75" bottom="0.75" header="0.3" footer="0.3"/>
  <pageSetup orientation="landscape"/>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EC343-74BC-4E2C-9955-A41DF5B86C45}">
  <sheetPr>
    <tabColor rgb="FFFFFFCC"/>
  </sheetPr>
  <dimension ref="A1:S108"/>
  <sheetViews>
    <sheetView zoomScale="90" zoomScaleNormal="90" workbookViewId="0">
      <pane xSplit="1" ySplit="4" topLeftCell="B73" activePane="bottomRight" state="frozen"/>
      <selection pane="topRight" activeCell="B1" sqref="B1"/>
      <selection pane="bottomLeft" activeCell="A5" sqref="A5"/>
      <selection pane="bottomRight" activeCell="C90" sqref="C90"/>
    </sheetView>
  </sheetViews>
  <sheetFormatPr defaultColWidth="9.1796875" defaultRowHeight="14.5"/>
  <cols>
    <col min="1" max="1" width="34.81640625" style="5" customWidth="1"/>
    <col min="2" max="2" width="4.1796875" style="5" customWidth="1"/>
    <col min="3" max="3" width="90" style="5" customWidth="1"/>
    <col min="4" max="4" width="17.54296875" style="5" customWidth="1"/>
    <col min="5" max="8" width="5.1796875" style="6" customWidth="1"/>
    <col min="9" max="9" width="16.54296875" style="7" customWidth="1"/>
    <col min="10" max="10" width="15.1796875" style="7" customWidth="1"/>
    <col min="11" max="11" width="7.7265625" style="504" customWidth="1"/>
    <col min="12" max="12" width="15.7265625" style="5" customWidth="1"/>
    <col min="13" max="13" width="11" style="5" customWidth="1"/>
    <col min="14" max="14" width="12.81640625" style="5" customWidth="1"/>
    <col min="15" max="15" width="17.7265625" style="5" customWidth="1"/>
    <col min="16" max="17" width="20.453125" style="5" customWidth="1"/>
    <col min="18" max="18" width="24.1796875" style="5" customWidth="1"/>
    <col min="19" max="19" width="16.81640625" style="5" customWidth="1"/>
  </cols>
  <sheetData>
    <row r="1" spans="1:19" ht="21.5" thickBot="1">
      <c r="A1" s="244" t="s">
        <v>285</v>
      </c>
      <c r="B1" s="57"/>
      <c r="C1" s="414"/>
      <c r="D1" s="414"/>
      <c r="E1" s="58"/>
      <c r="F1" s="58"/>
      <c r="G1" s="58"/>
      <c r="H1" s="58"/>
      <c r="I1" s="415"/>
      <c r="J1" s="415"/>
      <c r="K1" s="415"/>
      <c r="L1" s="414"/>
      <c r="M1" s="414"/>
      <c r="N1" s="414"/>
      <c r="O1" s="414"/>
      <c r="P1" s="414"/>
      <c r="Q1" s="414"/>
      <c r="R1" s="414"/>
      <c r="S1" s="414"/>
    </row>
    <row r="2" spans="1:19" ht="21.5" thickBot="1">
      <c r="A2" s="416"/>
      <c r="B2" s="179" t="s">
        <v>123</v>
      </c>
      <c r="C2" s="180"/>
      <c r="D2" s="180"/>
      <c r="E2" s="181"/>
      <c r="F2" s="181"/>
      <c r="G2" s="181"/>
      <c r="H2" s="181"/>
      <c r="I2" s="180"/>
      <c r="J2" s="180"/>
      <c r="K2" s="180"/>
      <c r="L2" s="180"/>
      <c r="M2" s="182"/>
      <c r="N2" s="183" t="s">
        <v>124</v>
      </c>
      <c r="O2" s="184"/>
      <c r="P2" s="184"/>
      <c r="Q2" s="184"/>
      <c r="R2" s="184"/>
      <c r="S2" s="185"/>
    </row>
    <row r="3" spans="1:19" ht="31">
      <c r="A3" s="417" t="s">
        <v>125</v>
      </c>
      <c r="B3" s="598" t="s">
        <v>126</v>
      </c>
      <c r="C3" s="418" t="s">
        <v>127</v>
      </c>
      <c r="D3" s="600" t="s">
        <v>128</v>
      </c>
      <c r="E3" s="177" t="s">
        <v>129</v>
      </c>
      <c r="F3" s="178"/>
      <c r="G3" s="178"/>
      <c r="H3" s="178"/>
      <c r="I3" s="419" t="s">
        <v>130</v>
      </c>
      <c r="J3" s="419"/>
      <c r="K3" s="170" t="s">
        <v>131</v>
      </c>
      <c r="L3" s="170" t="s">
        <v>132</v>
      </c>
      <c r="M3" s="602" t="s">
        <v>133</v>
      </c>
      <c r="N3" s="604" t="s">
        <v>134</v>
      </c>
      <c r="O3" s="606" t="s">
        <v>135</v>
      </c>
      <c r="P3" s="608" t="s">
        <v>136</v>
      </c>
      <c r="Q3" s="588" t="s">
        <v>137</v>
      </c>
      <c r="R3" s="590" t="s">
        <v>138</v>
      </c>
      <c r="S3" s="591"/>
    </row>
    <row r="4" spans="1:19" ht="25.5" customHeight="1">
      <c r="A4" s="420"/>
      <c r="B4" s="599"/>
      <c r="C4" s="421"/>
      <c r="D4" s="601"/>
      <c r="E4" s="81" t="s">
        <v>139</v>
      </c>
      <c r="F4" s="82" t="s">
        <v>140</v>
      </c>
      <c r="G4" s="81" t="s">
        <v>141</v>
      </c>
      <c r="H4" s="83" t="s">
        <v>142</v>
      </c>
      <c r="I4" s="146" t="s">
        <v>143</v>
      </c>
      <c r="J4" s="148" t="s">
        <v>144</v>
      </c>
      <c r="K4" s="147" t="s">
        <v>145</v>
      </c>
      <c r="L4" s="84" t="s">
        <v>146</v>
      </c>
      <c r="M4" s="603"/>
      <c r="N4" s="605"/>
      <c r="O4" s="607"/>
      <c r="P4" s="609"/>
      <c r="Q4" s="589"/>
      <c r="R4" s="249" t="s">
        <v>147</v>
      </c>
      <c r="S4" s="250" t="s">
        <v>144</v>
      </c>
    </row>
    <row r="5" spans="1:19" ht="21">
      <c r="A5" s="85" t="s">
        <v>148</v>
      </c>
      <c r="B5" s="86"/>
      <c r="C5" s="86"/>
      <c r="D5" s="86"/>
      <c r="E5" s="86"/>
      <c r="F5" s="86"/>
      <c r="G5" s="86"/>
      <c r="H5" s="86"/>
      <c r="I5" s="210">
        <f>I6+I16+I80</f>
        <v>0</v>
      </c>
      <c r="J5" s="87">
        <f>J6+J16+J80</f>
        <v>0</v>
      </c>
      <c r="K5" s="501"/>
      <c r="L5" s="88"/>
      <c r="M5" s="89"/>
      <c r="N5" s="90"/>
      <c r="O5" s="88"/>
      <c r="P5" s="88"/>
      <c r="Q5" s="91"/>
      <c r="R5" s="210">
        <f>R6+R16+R80</f>
        <v>0</v>
      </c>
      <c r="S5" s="92">
        <f>S6+S16+S80</f>
        <v>0</v>
      </c>
    </row>
    <row r="6" spans="1:19" ht="35.25" customHeight="1">
      <c r="A6" s="478" t="s">
        <v>202</v>
      </c>
      <c r="B6" s="479"/>
      <c r="C6" s="479"/>
      <c r="D6" s="479"/>
      <c r="E6" s="479"/>
      <c r="F6" s="479"/>
      <c r="G6" s="479"/>
      <c r="H6" s="480"/>
      <c r="I6" s="204">
        <f>I7</f>
        <v>0</v>
      </c>
      <c r="J6" s="93">
        <f>J7</f>
        <v>0</v>
      </c>
      <c r="K6" s="495"/>
      <c r="L6" s="137"/>
      <c r="M6" s="95"/>
      <c r="N6" s="96"/>
      <c r="O6" s="94"/>
      <c r="P6" s="94"/>
      <c r="Q6" s="97"/>
      <c r="R6" s="204">
        <f>R7</f>
        <v>0</v>
      </c>
      <c r="S6" s="98">
        <f>S7</f>
        <v>0</v>
      </c>
    </row>
    <row r="7" spans="1:19" ht="30.75" customHeight="1">
      <c r="A7" s="486" t="s">
        <v>203</v>
      </c>
      <c r="B7" s="487"/>
      <c r="C7" s="487"/>
      <c r="D7" s="485"/>
      <c r="E7" s="422" t="s">
        <v>139</v>
      </c>
      <c r="F7" s="423" t="s">
        <v>140</v>
      </c>
      <c r="G7" s="423" t="s">
        <v>141</v>
      </c>
      <c r="H7" s="424" t="s">
        <v>142</v>
      </c>
      <c r="I7" s="425">
        <f>I11+I15</f>
        <v>0</v>
      </c>
      <c r="J7" s="426">
        <f>J11+J15</f>
        <v>0</v>
      </c>
      <c r="K7" s="494"/>
      <c r="L7" s="432"/>
      <c r="M7" s="434"/>
      <c r="N7" s="435"/>
      <c r="O7" s="428"/>
      <c r="P7" s="491"/>
      <c r="Q7" s="492"/>
      <c r="R7" s="425">
        <f>R11+R15</f>
        <v>0</v>
      </c>
      <c r="S7" s="429">
        <f>S11+S15</f>
        <v>0</v>
      </c>
    </row>
    <row r="8" spans="1:19" ht="31.5" customHeight="1">
      <c r="A8" s="592" t="s">
        <v>201</v>
      </c>
      <c r="B8" s="220">
        <f>'AWPB Yr 4'!B105+1</f>
        <v>269</v>
      </c>
      <c r="C8" s="236" t="s">
        <v>251</v>
      </c>
      <c r="D8" s="246"/>
      <c r="E8" s="60"/>
      <c r="F8" s="60"/>
      <c r="G8" s="212"/>
      <c r="H8" s="213"/>
      <c r="I8" s="61"/>
      <c r="J8" s="149">
        <f>I8/623</f>
        <v>0</v>
      </c>
      <c r="K8" s="238"/>
      <c r="L8" s="133"/>
      <c r="M8" s="226"/>
      <c r="N8" s="62"/>
      <c r="O8" s="131" t="str">
        <f>IF(M8,MIN(1,N8/M8),"")</f>
        <v/>
      </c>
      <c r="P8" s="629"/>
      <c r="Q8" s="635"/>
      <c r="R8" s="61"/>
      <c r="S8" s="430"/>
    </row>
    <row r="9" spans="1:19" ht="31.5" customHeight="1">
      <c r="A9" s="593"/>
      <c r="B9" s="219">
        <f>B8+1</f>
        <v>270</v>
      </c>
      <c r="C9" s="237" t="s">
        <v>204</v>
      </c>
      <c r="D9" s="247"/>
      <c r="E9" s="60"/>
      <c r="F9" s="60"/>
      <c r="G9" s="212"/>
      <c r="H9" s="213"/>
      <c r="I9" s="61"/>
      <c r="J9" s="149">
        <f t="shared" ref="J9:J14" si="0">I9/623</f>
        <v>0</v>
      </c>
      <c r="K9" s="239"/>
      <c r="L9" s="133"/>
      <c r="M9" s="226"/>
      <c r="N9" s="62"/>
      <c r="O9" s="131" t="str">
        <f t="shared" ref="O9:O14" si="1">IF(M9,MIN(1,N9/M9),"")</f>
        <v/>
      </c>
      <c r="P9" s="630"/>
      <c r="Q9" s="630"/>
      <c r="R9" s="61"/>
      <c r="S9" s="430"/>
    </row>
    <row r="10" spans="1:19" ht="31.5" customHeight="1">
      <c r="A10" s="593"/>
      <c r="B10" s="219">
        <f>B9+1</f>
        <v>271</v>
      </c>
      <c r="C10" s="237" t="s">
        <v>205</v>
      </c>
      <c r="D10" s="248"/>
      <c r="E10" s="60"/>
      <c r="F10" s="60"/>
      <c r="G10" s="212"/>
      <c r="H10" s="213"/>
      <c r="I10" s="61"/>
      <c r="J10" s="149">
        <f t="shared" si="0"/>
        <v>0</v>
      </c>
      <c r="K10" s="240"/>
      <c r="L10" s="133"/>
      <c r="M10" s="226"/>
      <c r="N10" s="62"/>
      <c r="O10" s="131" t="str">
        <f t="shared" si="1"/>
        <v/>
      </c>
      <c r="P10" s="630"/>
      <c r="Q10" s="630"/>
      <c r="R10" s="61"/>
      <c r="S10" s="430"/>
    </row>
    <row r="11" spans="1:19">
      <c r="A11" s="594"/>
      <c r="B11" s="75"/>
      <c r="C11" s="76"/>
      <c r="D11" s="245"/>
      <c r="E11" s="77"/>
      <c r="F11" s="77"/>
      <c r="G11" s="77"/>
      <c r="H11" s="76"/>
      <c r="I11" s="203">
        <f>SUM(I8:I10)</f>
        <v>0</v>
      </c>
      <c r="J11" s="150">
        <f>SUM(J8:J10)</f>
        <v>0</v>
      </c>
      <c r="K11" s="493"/>
      <c r="L11" s="134"/>
      <c r="M11" s="227">
        <f>SUM(M8:M10)</f>
        <v>0</v>
      </c>
      <c r="N11" s="78">
        <f>SUM(N8:N10)</f>
        <v>0</v>
      </c>
      <c r="O11" s="79" t="str">
        <f>IFERROR(AVERAGE(O8:O10),"")</f>
        <v/>
      </c>
      <c r="P11" s="630"/>
      <c r="Q11" s="630"/>
      <c r="R11" s="203">
        <f>SUM(R8:R10)</f>
        <v>0</v>
      </c>
      <c r="S11" s="80">
        <f>SUM(S8:S10)</f>
        <v>0</v>
      </c>
    </row>
    <row r="12" spans="1:19" ht="31.5" customHeight="1">
      <c r="A12" s="595" t="s">
        <v>212</v>
      </c>
      <c r="B12" s="220">
        <f>B10+1</f>
        <v>272</v>
      </c>
      <c r="C12" s="236" t="s">
        <v>209</v>
      </c>
      <c r="D12" s="246"/>
      <c r="E12" s="66"/>
      <c r="F12" s="66"/>
      <c r="G12" s="214"/>
      <c r="H12" s="215"/>
      <c r="I12" s="61"/>
      <c r="J12" s="149">
        <f t="shared" si="0"/>
        <v>0</v>
      </c>
      <c r="K12" s="238"/>
      <c r="L12" s="135"/>
      <c r="M12" s="228"/>
      <c r="N12" s="62"/>
      <c r="O12" s="131" t="str">
        <f t="shared" si="1"/>
        <v/>
      </c>
      <c r="P12" s="630"/>
      <c r="Q12" s="630"/>
      <c r="R12" s="61"/>
      <c r="S12" s="431"/>
    </row>
    <row r="13" spans="1:19" ht="31.5" customHeight="1">
      <c r="A13" s="596"/>
      <c r="B13" s="219">
        <f>B12+1</f>
        <v>273</v>
      </c>
      <c r="C13" s="237" t="s">
        <v>210</v>
      </c>
      <c r="D13" s="247"/>
      <c r="E13" s="68"/>
      <c r="F13" s="68"/>
      <c r="G13" s="216"/>
      <c r="H13" s="217"/>
      <c r="I13" s="61"/>
      <c r="J13" s="149">
        <f t="shared" si="0"/>
        <v>0</v>
      </c>
      <c r="K13" s="239"/>
      <c r="L13" s="133"/>
      <c r="M13" s="226"/>
      <c r="N13" s="62"/>
      <c r="O13" s="131" t="str">
        <f t="shared" si="1"/>
        <v/>
      </c>
      <c r="P13" s="630"/>
      <c r="Q13" s="630"/>
      <c r="R13" s="61"/>
      <c r="S13" s="430"/>
    </row>
    <row r="14" spans="1:19" ht="31.5" customHeight="1">
      <c r="A14" s="596"/>
      <c r="B14" s="219">
        <f>B13+1</f>
        <v>274</v>
      </c>
      <c r="C14" s="237" t="s">
        <v>211</v>
      </c>
      <c r="D14" s="248"/>
      <c r="E14" s="68"/>
      <c r="F14" s="68"/>
      <c r="G14" s="216"/>
      <c r="H14" s="217"/>
      <c r="I14" s="61"/>
      <c r="J14" s="149">
        <f t="shared" si="0"/>
        <v>0</v>
      </c>
      <c r="K14" s="240"/>
      <c r="L14" s="133"/>
      <c r="M14" s="226"/>
      <c r="N14" s="62"/>
      <c r="O14" s="131" t="str">
        <f t="shared" si="1"/>
        <v/>
      </c>
      <c r="P14" s="630"/>
      <c r="Q14" s="630"/>
      <c r="R14" s="61"/>
      <c r="S14" s="430"/>
    </row>
    <row r="15" spans="1:19">
      <c r="A15" s="597"/>
      <c r="B15" s="75"/>
      <c r="C15" s="76"/>
      <c r="D15" s="77"/>
      <c r="E15" s="77"/>
      <c r="F15" s="77"/>
      <c r="G15" s="77"/>
      <c r="H15" s="76"/>
      <c r="I15" s="203">
        <f>SUM(I12:I14)</f>
        <v>0</v>
      </c>
      <c r="J15" s="150">
        <f>SUM(J12:J14)</f>
        <v>0</v>
      </c>
      <c r="K15" s="493"/>
      <c r="L15" s="134"/>
      <c r="M15" s="227">
        <f>SUM(M12:M14)</f>
        <v>0</v>
      </c>
      <c r="N15" s="78">
        <f>SUM(N12:N14)</f>
        <v>0</v>
      </c>
      <c r="O15" s="79" t="str">
        <f>IFERROR(AVERAGE(O12:O14),"")</f>
        <v/>
      </c>
      <c r="P15" s="475" t="str">
        <f>IFERROR(AVERAGE(O8:O10,O12:O14),"")</f>
        <v/>
      </c>
      <c r="Q15" s="475" t="str">
        <f>IFERROR(AVERAGE(O8:O10,O12:O14),"")</f>
        <v/>
      </c>
      <c r="R15" s="203">
        <f>SUM(R12:R14)</f>
        <v>0</v>
      </c>
      <c r="S15" s="80">
        <f>SUM(S12:S14)</f>
        <v>0</v>
      </c>
    </row>
    <row r="16" spans="1:19" ht="35.25" customHeight="1">
      <c r="A16" s="478" t="s">
        <v>208</v>
      </c>
      <c r="B16" s="479"/>
      <c r="C16" s="479"/>
      <c r="D16" s="479"/>
      <c r="E16" s="479"/>
      <c r="F16" s="479"/>
      <c r="G16" s="479"/>
      <c r="H16" s="480"/>
      <c r="I16" s="204">
        <f>I17+I34+I39</f>
        <v>0</v>
      </c>
      <c r="J16" s="93">
        <f>J17+J34+J39</f>
        <v>0</v>
      </c>
      <c r="K16" s="495"/>
      <c r="L16" s="137"/>
      <c r="M16" s="95"/>
      <c r="N16" s="96"/>
      <c r="O16" s="94"/>
      <c r="P16" s="94"/>
      <c r="Q16" s="97"/>
      <c r="R16" s="204">
        <f>R17+R34+R39</f>
        <v>0</v>
      </c>
      <c r="S16" s="98">
        <f>S17+S34+S39</f>
        <v>0</v>
      </c>
    </row>
    <row r="17" spans="1:19" ht="30.75" customHeight="1">
      <c r="A17" s="486" t="s">
        <v>213</v>
      </c>
      <c r="B17" s="487"/>
      <c r="C17" s="487"/>
      <c r="D17" s="485"/>
      <c r="E17" s="422" t="s">
        <v>139</v>
      </c>
      <c r="F17" s="423" t="s">
        <v>140</v>
      </c>
      <c r="G17" s="423" t="s">
        <v>141</v>
      </c>
      <c r="H17" s="424" t="s">
        <v>142</v>
      </c>
      <c r="I17" s="425">
        <f>I23+I33</f>
        <v>0</v>
      </c>
      <c r="J17" s="426">
        <f>J23+J33</f>
        <v>0</v>
      </c>
      <c r="K17" s="494"/>
      <c r="L17" s="432"/>
      <c r="M17" s="434"/>
      <c r="N17" s="435"/>
      <c r="O17" s="428"/>
      <c r="P17" s="491"/>
      <c r="Q17" s="492"/>
      <c r="R17" s="425">
        <f>R23+R33</f>
        <v>0</v>
      </c>
      <c r="S17" s="429">
        <f>S23+S33</f>
        <v>0</v>
      </c>
    </row>
    <row r="18" spans="1:19" ht="31.5" customHeight="1">
      <c r="A18" s="582" t="s">
        <v>214</v>
      </c>
      <c r="B18" s="219">
        <f>B14+1</f>
        <v>275</v>
      </c>
      <c r="C18" s="236" t="s">
        <v>216</v>
      </c>
      <c r="D18" s="246"/>
      <c r="E18" s="58"/>
      <c r="F18" s="68"/>
      <c r="G18" s="223"/>
      <c r="H18" s="224"/>
      <c r="I18" s="208"/>
      <c r="J18" s="149">
        <f t="shared" ref="J18:J22" si="2">I18/623</f>
        <v>0</v>
      </c>
      <c r="K18" s="238"/>
      <c r="L18" s="136"/>
      <c r="M18" s="229"/>
      <c r="N18" s="62"/>
      <c r="O18" s="131" t="str">
        <f t="shared" ref="O18:O22" si="3">IF(M18,MIN(1,N18/M18),"")</f>
        <v/>
      </c>
      <c r="P18" s="624"/>
      <c r="Q18" s="633"/>
      <c r="R18" s="208"/>
      <c r="S18" s="433"/>
    </row>
    <row r="19" spans="1:19" ht="31.5" customHeight="1">
      <c r="A19" s="583"/>
      <c r="B19" s="219">
        <f>B18+1</f>
        <v>276</v>
      </c>
      <c r="C19" s="237" t="s">
        <v>217</v>
      </c>
      <c r="D19" s="247"/>
      <c r="E19" s="58"/>
      <c r="F19" s="68"/>
      <c r="G19" s="223"/>
      <c r="H19" s="224"/>
      <c r="I19" s="208"/>
      <c r="J19" s="149">
        <f t="shared" si="2"/>
        <v>0</v>
      </c>
      <c r="K19" s="239"/>
      <c r="L19" s="133"/>
      <c r="M19" s="226"/>
      <c r="N19" s="62"/>
      <c r="O19" s="131" t="str">
        <f t="shared" si="3"/>
        <v/>
      </c>
      <c r="P19" s="625"/>
      <c r="Q19" s="634"/>
      <c r="R19" s="208"/>
      <c r="S19" s="430"/>
    </row>
    <row r="20" spans="1:19" ht="31.5" customHeight="1">
      <c r="A20" s="583"/>
      <c r="B20" s="219">
        <f t="shared" ref="B20:B22" si="4">B19+1</f>
        <v>277</v>
      </c>
      <c r="C20" s="237" t="s">
        <v>218</v>
      </c>
      <c r="D20" s="247"/>
      <c r="E20" s="58"/>
      <c r="F20" s="68"/>
      <c r="G20" s="68"/>
      <c r="H20" s="224"/>
      <c r="I20" s="208"/>
      <c r="J20" s="149">
        <f t="shared" si="2"/>
        <v>0</v>
      </c>
      <c r="K20" s="239"/>
      <c r="L20" s="133"/>
      <c r="M20" s="226"/>
      <c r="N20" s="62"/>
      <c r="O20" s="131" t="str">
        <f t="shared" si="3"/>
        <v/>
      </c>
      <c r="P20" s="625"/>
      <c r="Q20" s="634"/>
      <c r="R20" s="208"/>
      <c r="S20" s="430"/>
    </row>
    <row r="21" spans="1:19" ht="31.5" customHeight="1">
      <c r="A21" s="583"/>
      <c r="B21" s="219">
        <f t="shared" si="4"/>
        <v>278</v>
      </c>
      <c r="C21" s="237" t="s">
        <v>219</v>
      </c>
      <c r="D21" s="247"/>
      <c r="E21" s="68"/>
      <c r="F21" s="223"/>
      <c r="G21" s="223"/>
      <c r="H21" s="224"/>
      <c r="I21" s="208"/>
      <c r="J21" s="149">
        <f t="shared" si="2"/>
        <v>0</v>
      </c>
      <c r="K21" s="239"/>
      <c r="L21" s="133"/>
      <c r="M21" s="226"/>
      <c r="N21" s="62"/>
      <c r="O21" s="131" t="str">
        <f t="shared" si="3"/>
        <v/>
      </c>
      <c r="P21" s="625"/>
      <c r="Q21" s="634"/>
      <c r="R21" s="208"/>
      <c r="S21" s="430"/>
    </row>
    <row r="22" spans="1:19" ht="31.5" customHeight="1">
      <c r="A22" s="583"/>
      <c r="B22" s="219">
        <f t="shared" si="4"/>
        <v>279</v>
      </c>
      <c r="C22" s="237" t="s">
        <v>220</v>
      </c>
      <c r="D22" s="247"/>
      <c r="E22" s="68"/>
      <c r="F22" s="68"/>
      <c r="G22" s="223"/>
      <c r="H22" s="224"/>
      <c r="I22" s="208"/>
      <c r="J22" s="149">
        <f t="shared" si="2"/>
        <v>0</v>
      </c>
      <c r="K22" s="240"/>
      <c r="L22" s="133"/>
      <c r="M22" s="226"/>
      <c r="N22" s="62"/>
      <c r="O22" s="131" t="str">
        <f t="shared" si="3"/>
        <v/>
      </c>
      <c r="P22" s="625"/>
      <c r="Q22" s="634"/>
      <c r="R22" s="208"/>
      <c r="S22" s="430"/>
    </row>
    <row r="23" spans="1:19">
      <c r="A23" s="584"/>
      <c r="B23" s="75"/>
      <c r="C23" s="99"/>
      <c r="D23" s="144"/>
      <c r="E23" s="77"/>
      <c r="F23" s="77"/>
      <c r="G23" s="77"/>
      <c r="H23" s="76"/>
      <c r="I23" s="203">
        <f>SUM(I18:I22)</f>
        <v>0</v>
      </c>
      <c r="J23" s="150">
        <f>SUM(J18:J22)</f>
        <v>0</v>
      </c>
      <c r="K23" s="493"/>
      <c r="L23" s="134"/>
      <c r="M23" s="227">
        <f>SUM(M18:M22)</f>
        <v>0</v>
      </c>
      <c r="N23" s="78">
        <f>SUM(N18:N22)</f>
        <v>0</v>
      </c>
      <c r="O23" s="79" t="str">
        <f>IFERROR(AVERAGE(O18:O22),"")</f>
        <v/>
      </c>
      <c r="P23" s="625"/>
      <c r="Q23" s="634"/>
      <c r="R23" s="203">
        <f>SUM(R18:R22)</f>
        <v>0</v>
      </c>
      <c r="S23" s="80">
        <f>SUM(S18:S22)</f>
        <v>0</v>
      </c>
    </row>
    <row r="24" spans="1:19" ht="31.5" customHeight="1">
      <c r="A24" s="585" t="s">
        <v>215</v>
      </c>
      <c r="B24" s="219">
        <f>B22+1</f>
        <v>280</v>
      </c>
      <c r="C24" s="236" t="s">
        <v>221</v>
      </c>
      <c r="D24" s="246"/>
      <c r="E24" s="68"/>
      <c r="F24" s="223"/>
      <c r="G24" s="223"/>
      <c r="H24" s="224"/>
      <c r="I24" s="208"/>
      <c r="J24" s="149">
        <f t="shared" ref="J24:J32" si="5">I24/623</f>
        <v>0</v>
      </c>
      <c r="K24" s="238"/>
      <c r="L24" s="225"/>
      <c r="M24" s="226"/>
      <c r="N24" s="62"/>
      <c r="O24" s="131" t="str">
        <f>IF(M24,MIN(1,N24/M24),"")</f>
        <v/>
      </c>
      <c r="P24" s="625"/>
      <c r="Q24" s="634"/>
      <c r="R24" s="208"/>
      <c r="S24" s="430"/>
    </row>
    <row r="25" spans="1:19" ht="31.5" customHeight="1">
      <c r="A25" s="583"/>
      <c r="B25" s="219">
        <f>B24+1</f>
        <v>281</v>
      </c>
      <c r="C25" s="237" t="s">
        <v>222</v>
      </c>
      <c r="D25" s="247"/>
      <c r="E25" s="68"/>
      <c r="F25" s="68"/>
      <c r="G25" s="68"/>
      <c r="H25" s="224"/>
      <c r="I25" s="208"/>
      <c r="J25" s="149">
        <f t="shared" si="5"/>
        <v>0</v>
      </c>
      <c r="K25" s="239"/>
      <c r="L25" s="225"/>
      <c r="M25" s="226"/>
      <c r="N25" s="62"/>
      <c r="O25" s="131" t="str">
        <f t="shared" ref="O25:O32" si="6">IF(M25,MIN(1,N25/M25),"")</f>
        <v/>
      </c>
      <c r="P25" s="625"/>
      <c r="Q25" s="634"/>
      <c r="R25" s="208"/>
      <c r="S25" s="430"/>
    </row>
    <row r="26" spans="1:19" ht="31.5" customHeight="1">
      <c r="A26" s="583"/>
      <c r="B26" s="219">
        <f t="shared" ref="B26:B32" si="7">B25+1</f>
        <v>282</v>
      </c>
      <c r="C26" s="237" t="s">
        <v>223</v>
      </c>
      <c r="D26" s="247"/>
      <c r="E26" s="68"/>
      <c r="F26" s="223"/>
      <c r="G26" s="223"/>
      <c r="H26" s="224"/>
      <c r="I26" s="208"/>
      <c r="J26" s="149">
        <f t="shared" si="5"/>
        <v>0</v>
      </c>
      <c r="K26" s="239"/>
      <c r="L26" s="225"/>
      <c r="M26" s="226"/>
      <c r="N26" s="62"/>
      <c r="O26" s="131" t="str">
        <f t="shared" si="6"/>
        <v/>
      </c>
      <c r="P26" s="625"/>
      <c r="Q26" s="634"/>
      <c r="R26" s="208"/>
      <c r="S26" s="430"/>
    </row>
    <row r="27" spans="1:19" ht="31.5" customHeight="1">
      <c r="A27" s="583"/>
      <c r="B27" s="219">
        <f t="shared" si="7"/>
        <v>283</v>
      </c>
      <c r="C27" s="237" t="s">
        <v>224</v>
      </c>
      <c r="D27" s="247"/>
      <c r="E27" s="68"/>
      <c r="F27" s="223"/>
      <c r="G27" s="223"/>
      <c r="H27" s="224"/>
      <c r="I27" s="208"/>
      <c r="J27" s="149">
        <f t="shared" si="5"/>
        <v>0</v>
      </c>
      <c r="K27" s="239"/>
      <c r="L27" s="225"/>
      <c r="M27" s="233"/>
      <c r="N27" s="62"/>
      <c r="O27" s="131" t="str">
        <f t="shared" si="6"/>
        <v/>
      </c>
      <c r="P27" s="625"/>
      <c r="Q27" s="634"/>
      <c r="R27" s="208"/>
      <c r="S27" s="430"/>
    </row>
    <row r="28" spans="1:19" ht="31.5" customHeight="1">
      <c r="A28" s="583"/>
      <c r="B28" s="219">
        <f t="shared" si="7"/>
        <v>284</v>
      </c>
      <c r="C28" s="237" t="s">
        <v>225</v>
      </c>
      <c r="D28" s="247"/>
      <c r="E28" s="68"/>
      <c r="F28" s="68"/>
      <c r="G28" s="223"/>
      <c r="H28" s="224"/>
      <c r="I28" s="208"/>
      <c r="J28" s="149">
        <f t="shared" si="5"/>
        <v>0</v>
      </c>
      <c r="K28" s="239"/>
      <c r="L28" s="225"/>
      <c r="M28" s="226"/>
      <c r="N28" s="62"/>
      <c r="O28" s="131" t="str">
        <f t="shared" si="6"/>
        <v/>
      </c>
      <c r="P28" s="625"/>
      <c r="Q28" s="634"/>
      <c r="R28" s="208"/>
      <c r="S28" s="430"/>
    </row>
    <row r="29" spans="1:19" ht="31.5" customHeight="1">
      <c r="A29" s="583"/>
      <c r="B29" s="219">
        <f t="shared" si="7"/>
        <v>285</v>
      </c>
      <c r="C29" s="237" t="s">
        <v>226</v>
      </c>
      <c r="D29" s="247"/>
      <c r="E29" s="68"/>
      <c r="F29" s="68"/>
      <c r="G29" s="223"/>
      <c r="H29" s="224"/>
      <c r="I29" s="208"/>
      <c r="J29" s="149">
        <f t="shared" si="5"/>
        <v>0</v>
      </c>
      <c r="K29" s="239"/>
      <c r="L29" s="225"/>
      <c r="M29" s="226"/>
      <c r="N29" s="62"/>
      <c r="O29" s="131" t="str">
        <f t="shared" si="6"/>
        <v/>
      </c>
      <c r="P29" s="625"/>
      <c r="Q29" s="634"/>
      <c r="R29" s="208"/>
      <c r="S29" s="430"/>
    </row>
    <row r="30" spans="1:19" ht="31.5" customHeight="1">
      <c r="A30" s="583"/>
      <c r="B30" s="219">
        <f t="shared" si="7"/>
        <v>286</v>
      </c>
      <c r="C30" s="237" t="s">
        <v>227</v>
      </c>
      <c r="D30" s="247"/>
      <c r="E30" s="68"/>
      <c r="F30" s="68"/>
      <c r="G30" s="68"/>
      <c r="H30" s="224"/>
      <c r="I30" s="208"/>
      <c r="J30" s="149">
        <f t="shared" si="5"/>
        <v>0</v>
      </c>
      <c r="K30" s="239"/>
      <c r="L30" s="225"/>
      <c r="M30" s="226"/>
      <c r="N30" s="62"/>
      <c r="O30" s="131" t="str">
        <f t="shared" si="6"/>
        <v/>
      </c>
      <c r="P30" s="625"/>
      <c r="Q30" s="634"/>
      <c r="R30" s="208"/>
      <c r="S30" s="430"/>
    </row>
    <row r="31" spans="1:19" ht="31.5" customHeight="1">
      <c r="A31" s="586"/>
      <c r="B31" s="219">
        <f t="shared" si="7"/>
        <v>287</v>
      </c>
      <c r="C31" s="237" t="s">
        <v>228</v>
      </c>
      <c r="D31" s="247"/>
      <c r="E31" s="68"/>
      <c r="F31" s="68"/>
      <c r="G31" s="68"/>
      <c r="H31" s="224"/>
      <c r="I31" s="208"/>
      <c r="J31" s="149">
        <f t="shared" si="5"/>
        <v>0</v>
      </c>
      <c r="K31" s="239"/>
      <c r="L31" s="225"/>
      <c r="M31" s="226"/>
      <c r="N31" s="62"/>
      <c r="O31" s="131" t="str">
        <f t="shared" si="6"/>
        <v/>
      </c>
      <c r="P31" s="625"/>
      <c r="Q31" s="634"/>
      <c r="R31" s="208"/>
      <c r="S31" s="430"/>
    </row>
    <row r="32" spans="1:19" ht="31.5" customHeight="1">
      <c r="A32" s="586"/>
      <c r="B32" s="219">
        <f t="shared" si="7"/>
        <v>288</v>
      </c>
      <c r="C32" s="237" t="s">
        <v>229</v>
      </c>
      <c r="D32" s="247"/>
      <c r="E32" s="68"/>
      <c r="F32" s="68"/>
      <c r="G32" s="68"/>
      <c r="H32" s="224"/>
      <c r="I32" s="208"/>
      <c r="J32" s="149">
        <f t="shared" si="5"/>
        <v>0</v>
      </c>
      <c r="K32" s="240"/>
      <c r="L32" s="225"/>
      <c r="M32" s="226"/>
      <c r="N32" s="62"/>
      <c r="O32" s="131" t="str">
        <f t="shared" si="6"/>
        <v/>
      </c>
      <c r="P32" s="625"/>
      <c r="Q32" s="634"/>
      <c r="R32" s="208"/>
      <c r="S32" s="430"/>
    </row>
    <row r="33" spans="1:19">
      <c r="A33" s="587"/>
      <c r="B33" s="75"/>
      <c r="C33" s="99"/>
      <c r="D33" s="144"/>
      <c r="E33" s="77"/>
      <c r="F33" s="77"/>
      <c r="G33" s="77"/>
      <c r="H33" s="76"/>
      <c r="I33" s="203">
        <f>SUM(I24:I32)</f>
        <v>0</v>
      </c>
      <c r="J33" s="150">
        <f>SUM(J24:J32)</f>
        <v>0</v>
      </c>
      <c r="K33" s="493"/>
      <c r="L33" s="134"/>
      <c r="M33" s="234">
        <f>SUM(M24:M32)</f>
        <v>0</v>
      </c>
      <c r="N33" s="78">
        <f>SUM(N24:N32)</f>
        <v>0</v>
      </c>
      <c r="O33" s="79" t="str">
        <f>IFERROR(AVERAGE(O24:O32),"")</f>
        <v/>
      </c>
      <c r="P33" s="475" t="str">
        <f>IFERROR(AVERAGE(O18:O22,O24:O32),"")</f>
        <v/>
      </c>
      <c r="Q33" s="634"/>
      <c r="R33" s="203">
        <f>SUM(R24:R32)</f>
        <v>0</v>
      </c>
      <c r="S33" s="80">
        <f>SUM(S24:S32)</f>
        <v>0</v>
      </c>
    </row>
    <row r="34" spans="1:19" ht="30.75" customHeight="1">
      <c r="A34" s="486" t="s">
        <v>230</v>
      </c>
      <c r="B34" s="487"/>
      <c r="C34" s="487"/>
      <c r="D34" s="485"/>
      <c r="E34" s="422" t="s">
        <v>139</v>
      </c>
      <c r="F34" s="423" t="s">
        <v>140</v>
      </c>
      <c r="G34" s="423" t="s">
        <v>141</v>
      </c>
      <c r="H34" s="424" t="s">
        <v>142</v>
      </c>
      <c r="I34" s="425">
        <f>I38</f>
        <v>0</v>
      </c>
      <c r="J34" s="426">
        <f>J38</f>
        <v>0</v>
      </c>
      <c r="K34" s="494"/>
      <c r="L34" s="432"/>
      <c r="M34" s="434"/>
      <c r="N34" s="435"/>
      <c r="O34" s="428"/>
      <c r="P34" s="491"/>
      <c r="Q34" s="634"/>
      <c r="R34" s="425">
        <f>R38</f>
        <v>0</v>
      </c>
      <c r="S34" s="429">
        <f>S38</f>
        <v>0</v>
      </c>
    </row>
    <row r="35" spans="1:19" ht="31.5" customHeight="1">
      <c r="A35" s="612" t="s">
        <v>231</v>
      </c>
      <c r="B35" s="219">
        <f>B32+1</f>
        <v>289</v>
      </c>
      <c r="C35" s="236" t="s">
        <v>232</v>
      </c>
      <c r="D35" s="246"/>
      <c r="E35" s="68"/>
      <c r="F35" s="68"/>
      <c r="G35" s="223"/>
      <c r="H35" s="224"/>
      <c r="I35" s="208"/>
      <c r="J35" s="149">
        <f t="shared" ref="J35:J37" si="8">I35/623</f>
        <v>0</v>
      </c>
      <c r="K35" s="238"/>
      <c r="L35" s="225"/>
      <c r="M35" s="436"/>
      <c r="N35" s="62"/>
      <c r="O35" s="131" t="str">
        <f t="shared" ref="O35:O37" si="9">IF(M35,MIN(1,N35/M35),"")</f>
        <v/>
      </c>
      <c r="P35" s="632"/>
      <c r="Q35" s="634"/>
      <c r="R35" s="208"/>
      <c r="S35" s="430"/>
    </row>
    <row r="36" spans="1:19" ht="31.5" customHeight="1">
      <c r="A36" s="613"/>
      <c r="B36" s="219">
        <f>B35+1</f>
        <v>290</v>
      </c>
      <c r="C36" s="237" t="s">
        <v>233</v>
      </c>
      <c r="D36" s="247"/>
      <c r="E36" s="68"/>
      <c r="F36" s="68"/>
      <c r="G36" s="223"/>
      <c r="H36" s="224"/>
      <c r="I36" s="208"/>
      <c r="J36" s="149">
        <f t="shared" si="8"/>
        <v>0</v>
      </c>
      <c r="K36" s="239"/>
      <c r="L36" s="225"/>
      <c r="M36" s="436"/>
      <c r="N36" s="62"/>
      <c r="O36" s="131" t="str">
        <f t="shared" si="9"/>
        <v/>
      </c>
      <c r="P36" s="625"/>
      <c r="Q36" s="634"/>
      <c r="R36" s="208"/>
      <c r="S36" s="430"/>
    </row>
    <row r="37" spans="1:19" ht="31.5" customHeight="1">
      <c r="A37" s="613"/>
      <c r="B37" s="219">
        <f>B36+1</f>
        <v>291</v>
      </c>
      <c r="C37" s="237" t="s">
        <v>234</v>
      </c>
      <c r="D37" s="248"/>
      <c r="E37" s="68"/>
      <c r="F37" s="68"/>
      <c r="G37" s="223"/>
      <c r="H37" s="224"/>
      <c r="I37" s="208"/>
      <c r="J37" s="149">
        <f t="shared" si="8"/>
        <v>0</v>
      </c>
      <c r="K37" s="240"/>
      <c r="L37" s="225"/>
      <c r="M37" s="436"/>
      <c r="N37" s="62"/>
      <c r="O37" s="131" t="str">
        <f t="shared" si="9"/>
        <v/>
      </c>
      <c r="P37" s="625"/>
      <c r="Q37" s="634"/>
      <c r="R37" s="208"/>
      <c r="S37" s="430"/>
    </row>
    <row r="38" spans="1:19">
      <c r="A38" s="613"/>
      <c r="B38" s="75"/>
      <c r="C38" s="99"/>
      <c r="D38" s="144"/>
      <c r="E38" s="77"/>
      <c r="F38" s="77"/>
      <c r="G38" s="77"/>
      <c r="H38" s="76"/>
      <c r="I38" s="203">
        <f>SUM(I35:I37)</f>
        <v>0</v>
      </c>
      <c r="J38" s="150">
        <f>SUM(J35:J37)</f>
        <v>0</v>
      </c>
      <c r="K38" s="493"/>
      <c r="L38" s="134"/>
      <c r="M38" s="227">
        <f>SUM(M35:M37)</f>
        <v>0</v>
      </c>
      <c r="N38" s="78">
        <f>SUM(N35:N37)</f>
        <v>0</v>
      </c>
      <c r="O38" s="79" t="str">
        <f>IFERROR(AVERAGE(O35:O37),"")</f>
        <v/>
      </c>
      <c r="P38" s="475" t="str">
        <f>IFERROR(AVERAGE(O35:O37),"")</f>
        <v/>
      </c>
      <c r="Q38" s="634"/>
      <c r="R38" s="203">
        <f>SUM(R35:R37)</f>
        <v>0</v>
      </c>
      <c r="S38" s="80">
        <f>SUM(S35:S37)</f>
        <v>0</v>
      </c>
    </row>
    <row r="39" spans="1:19" ht="30.75" customHeight="1">
      <c r="A39" s="486" t="s">
        <v>235</v>
      </c>
      <c r="B39" s="487"/>
      <c r="C39" s="487"/>
      <c r="D39" s="485"/>
      <c r="E39" s="422" t="s">
        <v>139</v>
      </c>
      <c r="F39" s="423" t="s">
        <v>140</v>
      </c>
      <c r="G39" s="423" t="s">
        <v>141</v>
      </c>
      <c r="H39" s="424" t="s">
        <v>142</v>
      </c>
      <c r="I39" s="425">
        <f>I44</f>
        <v>0</v>
      </c>
      <c r="J39" s="426">
        <f>J44</f>
        <v>0</v>
      </c>
      <c r="K39" s="494"/>
      <c r="L39" s="432"/>
      <c r="M39" s="434"/>
      <c r="N39" s="435"/>
      <c r="O39" s="428"/>
      <c r="P39" s="491"/>
      <c r="Q39" s="634"/>
      <c r="R39" s="425">
        <f>R44</f>
        <v>0</v>
      </c>
      <c r="S39" s="429">
        <f>S44</f>
        <v>0</v>
      </c>
    </row>
    <row r="40" spans="1:19" ht="31.5" customHeight="1">
      <c r="A40" s="583" t="s">
        <v>236</v>
      </c>
      <c r="B40" s="219">
        <f>B37+1</f>
        <v>292</v>
      </c>
      <c r="C40" s="236" t="s">
        <v>252</v>
      </c>
      <c r="D40" s="246"/>
      <c r="E40" s="68"/>
      <c r="F40" s="223"/>
      <c r="G40" s="223"/>
      <c r="H40" s="224"/>
      <c r="I40" s="208"/>
      <c r="J40" s="149">
        <f t="shared" ref="J40:J43" si="10">I40/623</f>
        <v>0</v>
      </c>
      <c r="K40" s="238"/>
      <c r="L40" s="225"/>
      <c r="M40" s="436"/>
      <c r="N40" s="62"/>
      <c r="O40" s="131" t="str">
        <f>IF(M40,MIN(1,N40/M40),"")</f>
        <v/>
      </c>
      <c r="P40" s="632"/>
      <c r="Q40" s="634"/>
      <c r="R40" s="208"/>
      <c r="S40" s="430"/>
    </row>
    <row r="41" spans="1:19" ht="31.5" customHeight="1">
      <c r="A41" s="583"/>
      <c r="B41" s="219">
        <f>B40+1</f>
        <v>293</v>
      </c>
      <c r="C41" s="237" t="s">
        <v>253</v>
      </c>
      <c r="D41" s="247"/>
      <c r="E41" s="68"/>
      <c r="F41" s="68"/>
      <c r="G41" s="223"/>
      <c r="H41" s="67"/>
      <c r="I41" s="208"/>
      <c r="J41" s="149">
        <f t="shared" si="10"/>
        <v>0</v>
      </c>
      <c r="K41" s="239"/>
      <c r="L41" s="225"/>
      <c r="M41" s="436"/>
      <c r="N41" s="62"/>
      <c r="O41" s="132" t="str">
        <f t="shared" ref="O41:O43" si="11">IF(M41,MIN(1,N41/M41),"")</f>
        <v/>
      </c>
      <c r="P41" s="625"/>
      <c r="Q41" s="634"/>
      <c r="R41" s="208"/>
      <c r="S41" s="430"/>
    </row>
    <row r="42" spans="1:19" ht="31.5" customHeight="1">
      <c r="A42" s="615"/>
      <c r="B42" s="219">
        <f t="shared" ref="B42:B43" si="12">B41+1</f>
        <v>294</v>
      </c>
      <c r="C42" s="237" t="s">
        <v>254</v>
      </c>
      <c r="D42" s="248"/>
      <c r="E42" s="68"/>
      <c r="F42" s="223"/>
      <c r="G42" s="223"/>
      <c r="H42" s="224"/>
      <c r="I42" s="208"/>
      <c r="J42" s="149">
        <f t="shared" si="10"/>
        <v>0</v>
      </c>
      <c r="K42" s="239"/>
      <c r="L42" s="225"/>
      <c r="M42" s="436"/>
      <c r="N42" s="62"/>
      <c r="O42" s="132" t="str">
        <f t="shared" si="11"/>
        <v/>
      </c>
      <c r="P42" s="625"/>
      <c r="Q42" s="634"/>
      <c r="R42" s="208"/>
      <c r="S42" s="430"/>
    </row>
    <row r="43" spans="1:19" ht="31.5" customHeight="1">
      <c r="A43" s="615"/>
      <c r="B43" s="219">
        <f t="shared" si="12"/>
        <v>295</v>
      </c>
      <c r="C43" s="222" t="s">
        <v>255</v>
      </c>
      <c r="D43" s="232"/>
      <c r="E43" s="68"/>
      <c r="F43" s="223"/>
      <c r="G43" s="223"/>
      <c r="H43" s="224"/>
      <c r="I43" s="208"/>
      <c r="J43" s="149">
        <f t="shared" si="10"/>
        <v>0</v>
      </c>
      <c r="K43" s="240"/>
      <c r="L43" s="225"/>
      <c r="M43" s="436"/>
      <c r="N43" s="62"/>
      <c r="O43" s="132" t="str">
        <f t="shared" si="11"/>
        <v/>
      </c>
      <c r="P43" s="625"/>
      <c r="Q43" s="634"/>
      <c r="R43" s="208"/>
      <c r="S43" s="430"/>
    </row>
    <row r="44" spans="1:19">
      <c r="A44" s="616"/>
      <c r="B44" s="63"/>
      <c r="C44" s="70"/>
      <c r="D44" s="134"/>
      <c r="E44" s="65"/>
      <c r="F44" s="65"/>
      <c r="G44" s="65"/>
      <c r="H44" s="64"/>
      <c r="I44" s="203">
        <f>SUM(I40:I43)</f>
        <v>0</v>
      </c>
      <c r="J44" s="150">
        <f>SUM(J40:J43)</f>
        <v>0</v>
      </c>
      <c r="K44" s="493"/>
      <c r="L44" s="134"/>
      <c r="M44" s="227">
        <f>SUM(M40:M43)</f>
        <v>0</v>
      </c>
      <c r="N44" s="78">
        <f>SUM(N40:N43)</f>
        <v>0</v>
      </c>
      <c r="O44" s="79" t="str">
        <f>IFERROR(AVERAGE(O40:O43),"")</f>
        <v/>
      </c>
      <c r="P44" s="475" t="str">
        <f>IFERROR(AVERAGE(O40:O43),"")</f>
        <v/>
      </c>
      <c r="Q44" s="475" t="str">
        <f>IFERROR(AVERAGE(O18:O22,O24:O32,O35:O37,O40:O43),"")</f>
        <v/>
      </c>
      <c r="R44" s="203">
        <f>SUM(R40:R43)</f>
        <v>0</v>
      </c>
      <c r="S44" s="80">
        <f>SUM(S40:S43)</f>
        <v>0</v>
      </c>
    </row>
    <row r="45" spans="1:19" ht="35.25" customHeight="1">
      <c r="A45" s="478" t="s">
        <v>237</v>
      </c>
      <c r="B45" s="479"/>
      <c r="C45" s="479"/>
      <c r="D45" s="479"/>
      <c r="E45" s="479"/>
      <c r="F45" s="479"/>
      <c r="G45" s="479"/>
      <c r="H45" s="480"/>
      <c r="I45" s="204">
        <f>I46+I55</f>
        <v>0</v>
      </c>
      <c r="J45" s="93">
        <f>J46+J55</f>
        <v>0</v>
      </c>
      <c r="K45" s="495"/>
      <c r="L45" s="137"/>
      <c r="M45" s="95"/>
      <c r="N45" s="96"/>
      <c r="O45" s="94"/>
      <c r="P45" s="94"/>
      <c r="Q45" s="97"/>
      <c r="R45" s="204">
        <f>R46+R55</f>
        <v>0</v>
      </c>
      <c r="S45" s="98">
        <f>S46+S55</f>
        <v>0</v>
      </c>
    </row>
    <row r="46" spans="1:19" ht="30.75" customHeight="1">
      <c r="A46" s="486" t="s">
        <v>238</v>
      </c>
      <c r="B46" s="487"/>
      <c r="C46" s="487"/>
      <c r="D46" s="485"/>
      <c r="E46" s="422" t="s">
        <v>139</v>
      </c>
      <c r="F46" s="423" t="s">
        <v>140</v>
      </c>
      <c r="G46" s="423" t="s">
        <v>141</v>
      </c>
      <c r="H46" s="424" t="s">
        <v>142</v>
      </c>
      <c r="I46" s="425">
        <f>I50+I54</f>
        <v>0</v>
      </c>
      <c r="J46" s="426">
        <f>J50+J54</f>
        <v>0</v>
      </c>
      <c r="K46" s="494"/>
      <c r="L46" s="432"/>
      <c r="M46" s="434"/>
      <c r="N46" s="435"/>
      <c r="O46" s="428"/>
      <c r="P46" s="491"/>
      <c r="Q46" s="492"/>
      <c r="R46" s="425">
        <f>R50+R54</f>
        <v>0</v>
      </c>
      <c r="S46" s="429">
        <f>S50+S54</f>
        <v>0</v>
      </c>
    </row>
    <row r="47" spans="1:19" ht="31.5" customHeight="1">
      <c r="A47" s="582" t="s">
        <v>239</v>
      </c>
      <c r="B47" s="219">
        <f>B43+1</f>
        <v>296</v>
      </c>
      <c r="C47" s="221" t="s">
        <v>256</v>
      </c>
      <c r="D47" s="230"/>
      <c r="E47" s="58"/>
      <c r="F47" s="223"/>
      <c r="G47" s="223"/>
      <c r="H47" s="224"/>
      <c r="I47" s="208"/>
      <c r="J47" s="149">
        <f t="shared" ref="J47:J49" si="13">I47/623</f>
        <v>0</v>
      </c>
      <c r="K47" s="238"/>
      <c r="L47" s="235"/>
      <c r="M47" s="229"/>
      <c r="N47" s="62"/>
      <c r="O47" s="131" t="str">
        <f t="shared" ref="O47:O49" si="14">IF(M47,MIN(1,N47/M47),"")</f>
        <v/>
      </c>
      <c r="P47" s="624"/>
      <c r="Q47" s="633"/>
      <c r="R47" s="208"/>
      <c r="S47" s="433"/>
    </row>
    <row r="48" spans="1:19" ht="31.5" customHeight="1">
      <c r="A48" s="596"/>
      <c r="B48" s="219">
        <f>B47+1</f>
        <v>297</v>
      </c>
      <c r="C48" s="222" t="s">
        <v>249</v>
      </c>
      <c r="D48" s="231"/>
      <c r="E48" s="68"/>
      <c r="F48" s="68"/>
      <c r="G48" s="68"/>
      <c r="H48" s="224"/>
      <c r="I48" s="208"/>
      <c r="J48" s="149">
        <f t="shared" si="13"/>
        <v>0</v>
      </c>
      <c r="K48" s="239"/>
      <c r="L48" s="225"/>
      <c r="M48" s="226"/>
      <c r="N48" s="62"/>
      <c r="O48" s="131" t="str">
        <f t="shared" si="14"/>
        <v/>
      </c>
      <c r="P48" s="625"/>
      <c r="Q48" s="634"/>
      <c r="R48" s="208"/>
      <c r="S48" s="430"/>
    </row>
    <row r="49" spans="1:19" ht="31.5" customHeight="1">
      <c r="A49" s="596"/>
      <c r="B49" s="219">
        <f>B48+1</f>
        <v>298</v>
      </c>
      <c r="C49" s="69" t="s">
        <v>250</v>
      </c>
      <c r="D49" s="154"/>
      <c r="E49" s="68"/>
      <c r="F49" s="68"/>
      <c r="G49" s="68"/>
      <c r="H49" s="67"/>
      <c r="I49" s="208"/>
      <c r="J49" s="149">
        <f t="shared" si="13"/>
        <v>0</v>
      </c>
      <c r="K49" s="240"/>
      <c r="L49" s="133"/>
      <c r="M49" s="226"/>
      <c r="N49" s="62"/>
      <c r="O49" s="131" t="str">
        <f t="shared" si="14"/>
        <v/>
      </c>
      <c r="P49" s="625"/>
      <c r="Q49" s="634"/>
      <c r="R49" s="208"/>
      <c r="S49" s="430"/>
    </row>
    <row r="50" spans="1:19">
      <c r="A50" s="597"/>
      <c r="B50" s="75"/>
      <c r="C50" s="99"/>
      <c r="D50" s="144"/>
      <c r="E50" s="77"/>
      <c r="F50" s="77"/>
      <c r="G50" s="77"/>
      <c r="H50" s="76"/>
      <c r="I50" s="203">
        <f>SUM(I47:I49)</f>
        <v>0</v>
      </c>
      <c r="J50" s="150">
        <f>SUM(J47:J49)</f>
        <v>0</v>
      </c>
      <c r="K50" s="493"/>
      <c r="L50" s="134"/>
      <c r="M50" s="227">
        <f>SUM(M47:M49)</f>
        <v>0</v>
      </c>
      <c r="N50" s="78">
        <f>SUM(N47:N49)</f>
        <v>0</v>
      </c>
      <c r="O50" s="79" t="str">
        <f>IFERROR(AVERAGE(O47:O49),"")</f>
        <v/>
      </c>
      <c r="P50" s="625"/>
      <c r="Q50" s="634"/>
      <c r="R50" s="203">
        <f>SUM(R47:R49)</f>
        <v>0</v>
      </c>
      <c r="S50" s="80">
        <f>SUM(S47:S49)</f>
        <v>0</v>
      </c>
    </row>
    <row r="51" spans="1:19" ht="31.5" customHeight="1">
      <c r="A51" s="585" t="s">
        <v>240</v>
      </c>
      <c r="B51" s="219">
        <f>B49+1</f>
        <v>299</v>
      </c>
      <c r="C51" s="222" t="s">
        <v>257</v>
      </c>
      <c r="D51" s="230"/>
      <c r="E51" s="68"/>
      <c r="F51" s="68"/>
      <c r="G51" s="68"/>
      <c r="H51" s="224"/>
      <c r="I51" s="208"/>
      <c r="J51" s="149">
        <f t="shared" ref="J51:J53" si="15">I51/623</f>
        <v>0</v>
      </c>
      <c r="K51" s="238"/>
      <c r="L51" s="225"/>
      <c r="M51" s="226"/>
      <c r="N51" s="62"/>
      <c r="O51" s="131" t="str">
        <f>IF(M51,MIN(1,N51/M51),"")</f>
        <v/>
      </c>
      <c r="P51" s="625"/>
      <c r="Q51" s="634"/>
      <c r="R51" s="208"/>
      <c r="S51" s="430"/>
    </row>
    <row r="52" spans="1:19" ht="31.5" customHeight="1">
      <c r="A52" s="586"/>
      <c r="B52" s="219">
        <f>B51+1</f>
        <v>300</v>
      </c>
      <c r="C52" s="69" t="s">
        <v>258</v>
      </c>
      <c r="D52" s="153"/>
      <c r="E52" s="68"/>
      <c r="F52" s="68"/>
      <c r="G52" s="68"/>
      <c r="H52" s="67"/>
      <c r="I52" s="208"/>
      <c r="J52" s="149">
        <f t="shared" si="15"/>
        <v>0</v>
      </c>
      <c r="K52" s="239"/>
      <c r="L52" s="133"/>
      <c r="M52" s="226"/>
      <c r="N52" s="62"/>
      <c r="O52" s="131" t="str">
        <f t="shared" ref="O52:O53" si="16">IF(M52,MIN(1,N52/M52),"")</f>
        <v/>
      </c>
      <c r="P52" s="625"/>
      <c r="Q52" s="634"/>
      <c r="R52" s="208"/>
      <c r="S52" s="430"/>
    </row>
    <row r="53" spans="1:19" ht="31.5" customHeight="1">
      <c r="A53" s="586"/>
      <c r="B53" s="219">
        <f>B52+1</f>
        <v>301</v>
      </c>
      <c r="C53" s="69" t="s">
        <v>259</v>
      </c>
      <c r="D53" s="154"/>
      <c r="E53" s="68"/>
      <c r="F53" s="68"/>
      <c r="G53" s="68"/>
      <c r="H53" s="67"/>
      <c r="I53" s="208"/>
      <c r="J53" s="149">
        <f t="shared" si="15"/>
        <v>0</v>
      </c>
      <c r="K53" s="240"/>
      <c r="L53" s="133"/>
      <c r="M53" s="226"/>
      <c r="N53" s="62"/>
      <c r="O53" s="131" t="str">
        <f t="shared" si="16"/>
        <v/>
      </c>
      <c r="P53" s="625"/>
      <c r="Q53" s="634"/>
      <c r="R53" s="208"/>
      <c r="S53" s="430"/>
    </row>
    <row r="54" spans="1:19">
      <c r="A54" s="587"/>
      <c r="B54" s="75"/>
      <c r="C54" s="99"/>
      <c r="D54" s="144"/>
      <c r="E54" s="77"/>
      <c r="F54" s="77"/>
      <c r="G54" s="77"/>
      <c r="H54" s="76"/>
      <c r="I54" s="203">
        <f>SUM(I51:I53)</f>
        <v>0</v>
      </c>
      <c r="J54" s="150">
        <f>SUM(J51:J53)</f>
        <v>0</v>
      </c>
      <c r="K54" s="493"/>
      <c r="L54" s="134"/>
      <c r="M54" s="227">
        <f>SUM(M51:M53)</f>
        <v>0</v>
      </c>
      <c r="N54" s="78">
        <f>SUM(N51:N53)</f>
        <v>0</v>
      </c>
      <c r="O54" s="79" t="str">
        <f>IFERROR(AVERAGE(O51:O53),"")</f>
        <v/>
      </c>
      <c r="P54" s="475" t="str">
        <f>IFERROR(AVERAGE(O47:O49,O51:O53),"")</f>
        <v/>
      </c>
      <c r="Q54" s="634"/>
      <c r="R54" s="203">
        <f>SUM(R51:R53)</f>
        <v>0</v>
      </c>
      <c r="S54" s="80">
        <f>SUM(S51:S53)</f>
        <v>0</v>
      </c>
    </row>
    <row r="55" spans="1:19" ht="30.75" customHeight="1">
      <c r="A55" s="486" t="s">
        <v>241</v>
      </c>
      <c r="B55" s="487"/>
      <c r="C55" s="487"/>
      <c r="D55" s="485"/>
      <c r="E55" s="422" t="s">
        <v>139</v>
      </c>
      <c r="F55" s="423" t="s">
        <v>140</v>
      </c>
      <c r="G55" s="423" t="s">
        <v>141</v>
      </c>
      <c r="H55" s="424" t="s">
        <v>142</v>
      </c>
      <c r="I55" s="425">
        <f>I59+I63</f>
        <v>0</v>
      </c>
      <c r="J55" s="426">
        <f>J59+J63</f>
        <v>0</v>
      </c>
      <c r="K55" s="494"/>
      <c r="L55" s="432"/>
      <c r="M55" s="434"/>
      <c r="N55" s="435"/>
      <c r="O55" s="428"/>
      <c r="P55" s="491"/>
      <c r="Q55" s="634"/>
      <c r="R55" s="425">
        <f>R59+R63</f>
        <v>0</v>
      </c>
      <c r="S55" s="429">
        <f>S59+S63</f>
        <v>0</v>
      </c>
    </row>
    <row r="56" spans="1:19" ht="30.65" customHeight="1">
      <c r="A56" s="612" t="s">
        <v>242</v>
      </c>
      <c r="B56" s="219">
        <f>B53+1</f>
        <v>302</v>
      </c>
      <c r="C56" s="222" t="s">
        <v>260</v>
      </c>
      <c r="D56" s="230"/>
      <c r="E56" s="68"/>
      <c r="F56" s="68"/>
      <c r="G56" s="223"/>
      <c r="H56" s="224"/>
      <c r="I56" s="208"/>
      <c r="J56" s="149">
        <f t="shared" ref="J56:J58" si="17">I56/623</f>
        <v>0</v>
      </c>
      <c r="K56" s="238"/>
      <c r="L56" s="225"/>
      <c r="M56" s="436"/>
      <c r="N56" s="62"/>
      <c r="O56" s="131" t="str">
        <f t="shared" ref="O56:O58" si="18">IF(M56,MIN(1,N56/M56),"")</f>
        <v/>
      </c>
      <c r="P56" s="632"/>
      <c r="Q56" s="634"/>
      <c r="R56" s="208"/>
      <c r="S56" s="430"/>
    </row>
    <row r="57" spans="1:19" ht="30.65" customHeight="1">
      <c r="A57" s="613"/>
      <c r="B57" s="219">
        <f>B56+1</f>
        <v>303</v>
      </c>
      <c r="C57" s="69" t="s">
        <v>261</v>
      </c>
      <c r="D57" s="153"/>
      <c r="E57" s="68"/>
      <c r="F57" s="68"/>
      <c r="G57" s="223"/>
      <c r="H57" s="224"/>
      <c r="I57" s="208"/>
      <c r="J57" s="149">
        <f t="shared" si="17"/>
        <v>0</v>
      </c>
      <c r="K57" s="239"/>
      <c r="L57" s="225"/>
      <c r="M57" s="436"/>
      <c r="N57" s="62"/>
      <c r="O57" s="131" t="str">
        <f t="shared" si="18"/>
        <v/>
      </c>
      <c r="P57" s="625"/>
      <c r="Q57" s="634"/>
      <c r="R57" s="208"/>
      <c r="S57" s="430"/>
    </row>
    <row r="58" spans="1:19" ht="30.65" customHeight="1">
      <c r="A58" s="613"/>
      <c r="B58" s="219">
        <f>B57+1</f>
        <v>304</v>
      </c>
      <c r="C58" s="69" t="s">
        <v>262</v>
      </c>
      <c r="D58" s="154"/>
      <c r="E58" s="68"/>
      <c r="F58" s="68"/>
      <c r="G58" s="68"/>
      <c r="H58" s="224"/>
      <c r="I58" s="208"/>
      <c r="J58" s="149">
        <f t="shared" si="17"/>
        <v>0</v>
      </c>
      <c r="K58" s="240"/>
      <c r="L58" s="225"/>
      <c r="M58" s="436"/>
      <c r="N58" s="62"/>
      <c r="O58" s="131" t="str">
        <f t="shared" si="18"/>
        <v/>
      </c>
      <c r="P58" s="625"/>
      <c r="Q58" s="634"/>
      <c r="R58" s="208"/>
      <c r="S58" s="430"/>
    </row>
    <row r="59" spans="1:19">
      <c r="A59" s="613"/>
      <c r="B59" s="75"/>
      <c r="C59" s="99"/>
      <c r="D59" s="144"/>
      <c r="E59" s="77"/>
      <c r="F59" s="77"/>
      <c r="G59" s="77"/>
      <c r="H59" s="76"/>
      <c r="I59" s="203">
        <f>SUM(I56:I58)</f>
        <v>0</v>
      </c>
      <c r="J59" s="150">
        <f>SUM(J56:J58)</f>
        <v>0</v>
      </c>
      <c r="K59" s="493"/>
      <c r="L59" s="134"/>
      <c r="M59" s="227">
        <f>SUM(M56:M58)</f>
        <v>0</v>
      </c>
      <c r="N59" s="78">
        <f>SUM(N56:N58)</f>
        <v>0</v>
      </c>
      <c r="O59" s="79" t="str">
        <f>IFERROR(AVERAGE(O56:O58),"")</f>
        <v/>
      </c>
      <c r="P59" s="625"/>
      <c r="Q59" s="634"/>
      <c r="R59" s="203">
        <f>SUM(R56:R58)</f>
        <v>0</v>
      </c>
      <c r="S59" s="80">
        <f>SUM(S56:S58)</f>
        <v>0</v>
      </c>
    </row>
    <row r="60" spans="1:19" ht="30.65" customHeight="1">
      <c r="A60" s="614" t="s">
        <v>243</v>
      </c>
      <c r="B60" s="219">
        <f>B58+1</f>
        <v>305</v>
      </c>
      <c r="C60" s="222" t="s">
        <v>263</v>
      </c>
      <c r="D60" s="230"/>
      <c r="E60" s="68"/>
      <c r="F60" s="68"/>
      <c r="G60" s="68"/>
      <c r="H60" s="224"/>
      <c r="I60" s="208"/>
      <c r="J60" s="149">
        <f t="shared" ref="J60:J62" si="19">I60/623</f>
        <v>0</v>
      </c>
      <c r="K60" s="238"/>
      <c r="L60" s="225"/>
      <c r="M60" s="436"/>
      <c r="N60" s="62"/>
      <c r="O60" s="131" t="str">
        <f t="shared" ref="O60:O62" si="20">IF(M60,MIN(1,N60/M60),"")</f>
        <v/>
      </c>
      <c r="P60" s="625"/>
      <c r="Q60" s="634"/>
      <c r="R60" s="208"/>
      <c r="S60" s="430"/>
    </row>
    <row r="61" spans="1:19" ht="30.65" customHeight="1">
      <c r="A61" s="613"/>
      <c r="B61" s="219">
        <f>B60+1</f>
        <v>306</v>
      </c>
      <c r="C61" s="222" t="s">
        <v>264</v>
      </c>
      <c r="D61" s="231"/>
      <c r="E61" s="68"/>
      <c r="F61" s="68"/>
      <c r="G61" s="68"/>
      <c r="H61" s="224"/>
      <c r="I61" s="208"/>
      <c r="J61" s="149">
        <f t="shared" si="19"/>
        <v>0</v>
      </c>
      <c r="K61" s="239"/>
      <c r="L61" s="225"/>
      <c r="M61" s="436"/>
      <c r="N61" s="62"/>
      <c r="O61" s="131" t="str">
        <f t="shared" si="20"/>
        <v/>
      </c>
      <c r="P61" s="625"/>
      <c r="Q61" s="634"/>
      <c r="R61" s="208"/>
      <c r="S61" s="430"/>
    </row>
    <row r="62" spans="1:19" ht="30.65" customHeight="1">
      <c r="A62" s="613"/>
      <c r="B62" s="219">
        <f>B61+1</f>
        <v>307</v>
      </c>
      <c r="C62" s="69" t="s">
        <v>265</v>
      </c>
      <c r="D62" s="154"/>
      <c r="E62" s="68"/>
      <c r="F62" s="68"/>
      <c r="G62" s="68"/>
      <c r="H62" s="67"/>
      <c r="I62" s="208"/>
      <c r="J62" s="149">
        <f t="shared" si="19"/>
        <v>0</v>
      </c>
      <c r="K62" s="240"/>
      <c r="L62" s="437"/>
      <c r="M62" s="436"/>
      <c r="N62" s="62"/>
      <c r="O62" s="131" t="str">
        <f t="shared" si="20"/>
        <v/>
      </c>
      <c r="P62" s="625"/>
      <c r="Q62" s="634"/>
      <c r="R62" s="208"/>
      <c r="S62" s="430"/>
    </row>
    <row r="63" spans="1:19">
      <c r="A63" s="613"/>
      <c r="B63" s="75"/>
      <c r="C63" s="99"/>
      <c r="D63" s="144"/>
      <c r="E63" s="77"/>
      <c r="F63" s="77"/>
      <c r="G63" s="77"/>
      <c r="H63" s="76"/>
      <c r="I63" s="203">
        <f>SUM(I60:I62)</f>
        <v>0</v>
      </c>
      <c r="J63" s="150">
        <f>SUM(J60:J62)</f>
        <v>0</v>
      </c>
      <c r="K63" s="493"/>
      <c r="L63" s="134"/>
      <c r="M63" s="227">
        <f>SUM(M60:M62)</f>
        <v>0</v>
      </c>
      <c r="N63" s="78">
        <f>SUM(N60:N62)</f>
        <v>0</v>
      </c>
      <c r="O63" s="79" t="str">
        <f>IFERROR(AVERAGE(O60:O62),"")</f>
        <v/>
      </c>
      <c r="P63" s="475" t="str">
        <f>IFERROR(AVERAGE(O56:O58,O60:O62),"")</f>
        <v/>
      </c>
      <c r="Q63" s="476" t="str">
        <f>IFERROR(AVERAGE(O47:O49,O51:O53,O56:O58,O60:O62),"")</f>
        <v/>
      </c>
      <c r="R63" s="203">
        <f>SUM(R60:R62)</f>
        <v>0</v>
      </c>
      <c r="S63" s="80">
        <f>SUM(S60:S62)</f>
        <v>0</v>
      </c>
    </row>
    <row r="64" spans="1:19" ht="35.25" customHeight="1">
      <c r="A64" s="478" t="s">
        <v>244</v>
      </c>
      <c r="B64" s="479"/>
      <c r="C64" s="479"/>
      <c r="D64" s="479"/>
      <c r="E64" s="479"/>
      <c r="F64" s="479"/>
      <c r="G64" s="479"/>
      <c r="H64" s="480"/>
      <c r="I64" s="204">
        <f>I65</f>
        <v>0</v>
      </c>
      <c r="J64" s="93">
        <f>J65</f>
        <v>0</v>
      </c>
      <c r="K64" s="495"/>
      <c r="L64" s="137"/>
      <c r="M64" s="95"/>
      <c r="N64" s="96"/>
      <c r="O64" s="94"/>
      <c r="P64" s="94"/>
      <c r="Q64" s="97"/>
      <c r="R64" s="204">
        <f>R65</f>
        <v>0</v>
      </c>
      <c r="S64" s="98">
        <f>S65</f>
        <v>0</v>
      </c>
    </row>
    <row r="65" spans="1:19" ht="30.75" customHeight="1">
      <c r="A65" s="486" t="s">
        <v>245</v>
      </c>
      <c r="B65" s="487"/>
      <c r="C65" s="487"/>
      <c r="D65" s="485"/>
      <c r="E65" s="422" t="s">
        <v>139</v>
      </c>
      <c r="F65" s="423" t="s">
        <v>140</v>
      </c>
      <c r="G65" s="423" t="s">
        <v>141</v>
      </c>
      <c r="H65" s="424" t="s">
        <v>142</v>
      </c>
      <c r="I65" s="425">
        <f>I73+I76+I79</f>
        <v>0</v>
      </c>
      <c r="J65" s="426">
        <f>J73+J76+J79</f>
        <v>0</v>
      </c>
      <c r="K65" s="494"/>
      <c r="L65" s="432"/>
      <c r="M65" s="434"/>
      <c r="N65" s="435"/>
      <c r="O65" s="428"/>
      <c r="P65" s="491"/>
      <c r="Q65" s="492"/>
      <c r="R65" s="425">
        <f>R73+R76+R79</f>
        <v>0</v>
      </c>
      <c r="S65" s="429">
        <f>S73+S76+S79</f>
        <v>0</v>
      </c>
    </row>
    <row r="66" spans="1:19" ht="31.5" customHeight="1">
      <c r="A66" s="582" t="s">
        <v>246</v>
      </c>
      <c r="B66" s="219">
        <f>B62+1</f>
        <v>308</v>
      </c>
      <c r="C66" s="221" t="s">
        <v>266</v>
      </c>
      <c r="D66" s="230"/>
      <c r="E66" s="58"/>
      <c r="F66" s="68"/>
      <c r="G66" s="223"/>
      <c r="H66" s="224"/>
      <c r="I66" s="208"/>
      <c r="J66" s="149">
        <f t="shared" ref="J66:J72" si="21">I66/623</f>
        <v>0</v>
      </c>
      <c r="K66" s="238"/>
      <c r="L66" s="235"/>
      <c r="M66" s="229"/>
      <c r="N66" s="62"/>
      <c r="O66" s="131" t="str">
        <f t="shared" ref="O66:O72" si="22">IF(M66,MIN(1,N66/M66),"")</f>
        <v/>
      </c>
      <c r="P66" s="624"/>
      <c r="Q66" s="624"/>
      <c r="R66" s="208"/>
      <c r="S66" s="433"/>
    </row>
    <row r="67" spans="1:19" ht="31.5" customHeight="1">
      <c r="A67" s="596"/>
      <c r="B67" s="219">
        <f>B66+1</f>
        <v>309</v>
      </c>
      <c r="C67" s="222" t="s">
        <v>267</v>
      </c>
      <c r="D67" s="231"/>
      <c r="E67" s="58"/>
      <c r="F67" s="223"/>
      <c r="G67" s="223"/>
      <c r="H67" s="224"/>
      <c r="I67" s="208"/>
      <c r="J67" s="149">
        <f t="shared" si="21"/>
        <v>0</v>
      </c>
      <c r="K67" s="239"/>
      <c r="L67" s="225"/>
      <c r="M67" s="226"/>
      <c r="N67" s="62"/>
      <c r="O67" s="131" t="str">
        <f t="shared" si="22"/>
        <v/>
      </c>
      <c r="P67" s="625"/>
      <c r="Q67" s="625"/>
      <c r="R67" s="208"/>
      <c r="S67" s="430"/>
    </row>
    <row r="68" spans="1:19" ht="31.5" customHeight="1">
      <c r="A68" s="596"/>
      <c r="B68" s="219">
        <f t="shared" ref="B68:B72" si="23">B67+1</f>
        <v>310</v>
      </c>
      <c r="C68" s="222" t="s">
        <v>268</v>
      </c>
      <c r="D68" s="231"/>
      <c r="E68" s="58"/>
      <c r="F68" s="68"/>
      <c r="G68" s="223"/>
      <c r="H68" s="224"/>
      <c r="I68" s="208"/>
      <c r="J68" s="149">
        <f t="shared" si="21"/>
        <v>0</v>
      </c>
      <c r="K68" s="239"/>
      <c r="L68" s="225"/>
      <c r="M68" s="226"/>
      <c r="N68" s="62"/>
      <c r="O68" s="131" t="str">
        <f t="shared" si="22"/>
        <v/>
      </c>
      <c r="P68" s="625"/>
      <c r="Q68" s="625"/>
      <c r="R68" s="208"/>
      <c r="S68" s="430"/>
    </row>
    <row r="69" spans="1:19" ht="31.5" customHeight="1">
      <c r="A69" s="596"/>
      <c r="B69" s="219">
        <f t="shared" si="23"/>
        <v>311</v>
      </c>
      <c r="C69" s="222" t="s">
        <v>269</v>
      </c>
      <c r="D69" s="231"/>
      <c r="E69" s="58"/>
      <c r="F69" s="68"/>
      <c r="G69" s="68"/>
      <c r="H69" s="224"/>
      <c r="I69" s="208"/>
      <c r="J69" s="149">
        <f t="shared" si="21"/>
        <v>0</v>
      </c>
      <c r="K69" s="239"/>
      <c r="L69" s="225"/>
      <c r="M69" s="226"/>
      <c r="N69" s="62"/>
      <c r="O69" s="131" t="str">
        <f t="shared" si="22"/>
        <v/>
      </c>
      <c r="P69" s="625"/>
      <c r="Q69" s="625"/>
      <c r="R69" s="208"/>
      <c r="S69" s="430"/>
    </row>
    <row r="70" spans="1:19" ht="31.5" customHeight="1">
      <c r="A70" s="596"/>
      <c r="B70" s="219">
        <f t="shared" si="23"/>
        <v>312</v>
      </c>
      <c r="C70" s="222" t="s">
        <v>270</v>
      </c>
      <c r="D70" s="231"/>
      <c r="E70" s="58"/>
      <c r="F70" s="223"/>
      <c r="G70" s="223"/>
      <c r="H70" s="224"/>
      <c r="I70" s="208"/>
      <c r="J70" s="149">
        <f t="shared" si="21"/>
        <v>0</v>
      </c>
      <c r="K70" s="239"/>
      <c r="L70" s="225"/>
      <c r="M70" s="226"/>
      <c r="N70" s="62"/>
      <c r="O70" s="131" t="str">
        <f t="shared" si="22"/>
        <v/>
      </c>
      <c r="P70" s="625"/>
      <c r="Q70" s="625"/>
      <c r="R70" s="208"/>
      <c r="S70" s="430"/>
    </row>
    <row r="71" spans="1:19" ht="31.5" customHeight="1">
      <c r="A71" s="596"/>
      <c r="B71" s="219">
        <f t="shared" si="23"/>
        <v>313</v>
      </c>
      <c r="C71" s="222" t="s">
        <v>271</v>
      </c>
      <c r="D71" s="231"/>
      <c r="E71" s="68"/>
      <c r="F71" s="223"/>
      <c r="G71" s="223"/>
      <c r="H71" s="224"/>
      <c r="I71" s="208"/>
      <c r="J71" s="149">
        <f t="shared" si="21"/>
        <v>0</v>
      </c>
      <c r="K71" s="239"/>
      <c r="L71" s="225"/>
      <c r="M71" s="226"/>
      <c r="N71" s="62"/>
      <c r="O71" s="131" t="str">
        <f t="shared" si="22"/>
        <v/>
      </c>
      <c r="P71" s="625"/>
      <c r="Q71" s="625"/>
      <c r="R71" s="208"/>
      <c r="S71" s="430"/>
    </row>
    <row r="72" spans="1:19" ht="39.75" customHeight="1">
      <c r="A72" s="596"/>
      <c r="B72" s="219">
        <f t="shared" si="23"/>
        <v>314</v>
      </c>
      <c r="C72" s="222" t="s">
        <v>272</v>
      </c>
      <c r="D72" s="232"/>
      <c r="E72" s="68"/>
      <c r="F72" s="223"/>
      <c r="G72" s="223"/>
      <c r="H72" s="224"/>
      <c r="I72" s="208"/>
      <c r="J72" s="149">
        <f t="shared" si="21"/>
        <v>0</v>
      </c>
      <c r="K72" s="240"/>
      <c r="L72" s="225"/>
      <c r="M72" s="226"/>
      <c r="N72" s="62"/>
      <c r="O72" s="131" t="str">
        <f t="shared" si="22"/>
        <v/>
      </c>
      <c r="P72" s="625"/>
      <c r="Q72" s="625"/>
      <c r="R72" s="208"/>
      <c r="S72" s="430"/>
    </row>
    <row r="73" spans="1:19">
      <c r="A73" s="597"/>
      <c r="B73" s="75"/>
      <c r="C73" s="99"/>
      <c r="D73" s="144"/>
      <c r="E73" s="77"/>
      <c r="F73" s="77"/>
      <c r="G73" s="77"/>
      <c r="H73" s="76"/>
      <c r="I73" s="203">
        <f>SUM(I66:I72)</f>
        <v>0</v>
      </c>
      <c r="J73" s="150">
        <f>SUM(J66:J72)</f>
        <v>0</v>
      </c>
      <c r="K73" s="493"/>
      <c r="L73" s="134"/>
      <c r="M73" s="227">
        <f>SUM(M66:M72)</f>
        <v>0</v>
      </c>
      <c r="N73" s="78">
        <f>SUM(N66:N72)</f>
        <v>0</v>
      </c>
      <c r="O73" s="79" t="str">
        <f>IFERROR(AVERAGE(O66:O72),"")</f>
        <v/>
      </c>
      <c r="P73" s="625"/>
      <c r="Q73" s="625"/>
      <c r="R73" s="203">
        <f>SUM(R66:R72)</f>
        <v>0</v>
      </c>
      <c r="S73" s="80">
        <f>SUM(S66:S72)</f>
        <v>0</v>
      </c>
    </row>
    <row r="74" spans="1:19" ht="31.5" customHeight="1">
      <c r="A74" s="585" t="s">
        <v>247</v>
      </c>
      <c r="B74" s="219">
        <f>B72+1</f>
        <v>315</v>
      </c>
      <c r="C74" s="222" t="s">
        <v>273</v>
      </c>
      <c r="D74" s="230"/>
      <c r="E74" s="68"/>
      <c r="F74" s="68"/>
      <c r="G74" s="68"/>
      <c r="H74" s="224"/>
      <c r="I74" s="208"/>
      <c r="J74" s="149">
        <f t="shared" ref="J74:J75" si="24">I74/623</f>
        <v>0</v>
      </c>
      <c r="K74" s="238"/>
      <c r="L74" s="225"/>
      <c r="M74" s="226"/>
      <c r="N74" s="62"/>
      <c r="O74" s="131" t="str">
        <f>IF(M74,MIN(1,N74/M74),"")</f>
        <v/>
      </c>
      <c r="P74" s="625"/>
      <c r="Q74" s="625"/>
      <c r="R74" s="208"/>
      <c r="S74" s="430"/>
    </row>
    <row r="75" spans="1:19" ht="31.5" customHeight="1">
      <c r="A75" s="586"/>
      <c r="B75" s="219">
        <f>B74+1</f>
        <v>316</v>
      </c>
      <c r="C75" s="222" t="s">
        <v>274</v>
      </c>
      <c r="D75" s="154"/>
      <c r="E75" s="68"/>
      <c r="F75" s="68"/>
      <c r="G75" s="68"/>
      <c r="H75" s="67"/>
      <c r="I75" s="208"/>
      <c r="J75" s="149">
        <f t="shared" si="24"/>
        <v>0</v>
      </c>
      <c r="K75" s="240"/>
      <c r="L75" s="133"/>
      <c r="M75" s="226"/>
      <c r="N75" s="62"/>
      <c r="O75" s="131" t="str">
        <f t="shared" ref="O75" si="25">IF(M75,MIN(1,N75/M75),"")</f>
        <v/>
      </c>
      <c r="P75" s="625"/>
      <c r="Q75" s="625"/>
      <c r="R75" s="208"/>
      <c r="S75" s="430"/>
    </row>
    <row r="76" spans="1:19">
      <c r="A76" s="587"/>
      <c r="B76" s="75"/>
      <c r="C76" s="99"/>
      <c r="D76" s="144"/>
      <c r="E76" s="77"/>
      <c r="F76" s="77"/>
      <c r="G76" s="77"/>
      <c r="H76" s="76"/>
      <c r="I76" s="203">
        <f>SUM(I74:I75)</f>
        <v>0</v>
      </c>
      <c r="J76" s="150">
        <f>SUM(J74:J75)</f>
        <v>0</v>
      </c>
      <c r="K76" s="493"/>
      <c r="L76" s="134"/>
      <c r="M76" s="227">
        <f>SUM(M74:M75)</f>
        <v>0</v>
      </c>
      <c r="N76" s="78">
        <f>SUM(N74:N75)</f>
        <v>0</v>
      </c>
      <c r="O76" s="79" t="str">
        <f>IFERROR(AVERAGE(O74:O75),"")</f>
        <v/>
      </c>
      <c r="P76" s="625"/>
      <c r="Q76" s="625"/>
      <c r="R76" s="203">
        <f>SUM(R74:R75)</f>
        <v>0</v>
      </c>
      <c r="S76" s="80">
        <f>SUM(S74:S75)</f>
        <v>0</v>
      </c>
    </row>
    <row r="77" spans="1:19" ht="31.5" customHeight="1">
      <c r="A77" s="612" t="s">
        <v>248</v>
      </c>
      <c r="B77" s="219">
        <f>B75+1</f>
        <v>317</v>
      </c>
      <c r="C77" s="222" t="s">
        <v>275</v>
      </c>
      <c r="D77" s="230"/>
      <c r="E77" s="68"/>
      <c r="F77" s="68"/>
      <c r="G77" s="68"/>
      <c r="H77" s="224"/>
      <c r="I77" s="208"/>
      <c r="J77" s="149">
        <f t="shared" ref="J77:J78" si="26">I77/623</f>
        <v>0</v>
      </c>
      <c r="K77" s="238"/>
      <c r="L77" s="225"/>
      <c r="M77" s="436"/>
      <c r="N77" s="62"/>
      <c r="O77" s="131" t="str">
        <f t="shared" ref="O77:O78" si="27">IF(M77,MIN(1,N77/M77),"")</f>
        <v/>
      </c>
      <c r="P77" s="625"/>
      <c r="Q77" s="625"/>
      <c r="R77" s="208"/>
      <c r="S77" s="430"/>
    </row>
    <row r="78" spans="1:19" ht="31.5" customHeight="1">
      <c r="A78" s="613"/>
      <c r="B78" s="219">
        <f>B77+1</f>
        <v>318</v>
      </c>
      <c r="C78" s="69" t="s">
        <v>276</v>
      </c>
      <c r="D78" s="154"/>
      <c r="E78" s="68"/>
      <c r="F78" s="68"/>
      <c r="G78" s="68"/>
      <c r="H78" s="67"/>
      <c r="I78" s="208"/>
      <c r="J78" s="149">
        <f t="shared" si="26"/>
        <v>0</v>
      </c>
      <c r="K78" s="240"/>
      <c r="L78" s="437"/>
      <c r="M78" s="436"/>
      <c r="N78" s="62"/>
      <c r="O78" s="131" t="str">
        <f t="shared" si="27"/>
        <v/>
      </c>
      <c r="P78" s="626"/>
      <c r="Q78" s="626"/>
      <c r="R78" s="208"/>
      <c r="S78" s="430"/>
    </row>
    <row r="79" spans="1:19">
      <c r="A79" s="613"/>
      <c r="B79" s="75"/>
      <c r="C79" s="99"/>
      <c r="D79" s="144"/>
      <c r="E79" s="77"/>
      <c r="F79" s="77"/>
      <c r="G79" s="77"/>
      <c r="H79" s="76"/>
      <c r="I79" s="203">
        <f>SUM(I77:I78)</f>
        <v>0</v>
      </c>
      <c r="J79" s="150">
        <f>SUM(J77:J78)</f>
        <v>0</v>
      </c>
      <c r="K79" s="493"/>
      <c r="L79" s="134"/>
      <c r="M79" s="227">
        <f>SUM(M77:M78)</f>
        <v>0</v>
      </c>
      <c r="N79" s="78">
        <f>SUM(N77:N78)</f>
        <v>0</v>
      </c>
      <c r="O79" s="79" t="str">
        <f>IFERROR(AVERAGE(O77:O78),"")</f>
        <v/>
      </c>
      <c r="P79" s="475" t="str">
        <f>IFERROR(AVERAGE(O66:O72,O74:O75,O77:O78),"")</f>
        <v/>
      </c>
      <c r="Q79" s="476" t="str">
        <f>IFERROR(AVERAGE(O66:O72,O74:O75,O77:O78),"")</f>
        <v/>
      </c>
      <c r="R79" s="203">
        <f>SUM(R77:R78)</f>
        <v>0</v>
      </c>
      <c r="S79" s="80">
        <f>SUM(S77:S78)</f>
        <v>0</v>
      </c>
    </row>
    <row r="80" spans="1:19" ht="35.25" customHeight="1">
      <c r="A80" s="478" t="s">
        <v>110</v>
      </c>
      <c r="B80" s="479"/>
      <c r="C80" s="479"/>
      <c r="D80" s="479"/>
      <c r="E80" s="479"/>
      <c r="F80" s="479"/>
      <c r="G80" s="479"/>
      <c r="H80" s="480"/>
      <c r="I80" s="204">
        <f>I81</f>
        <v>0</v>
      </c>
      <c r="J80" s="93">
        <f>J81</f>
        <v>0</v>
      </c>
      <c r="K80" s="495"/>
      <c r="L80" s="137"/>
      <c r="M80" s="95"/>
      <c r="N80" s="96"/>
      <c r="O80" s="94"/>
      <c r="P80" s="94"/>
      <c r="Q80" s="97"/>
      <c r="R80" s="204">
        <f>R81</f>
        <v>0</v>
      </c>
      <c r="S80" s="98">
        <f>S81</f>
        <v>0</v>
      </c>
    </row>
    <row r="81" spans="1:19" ht="30.65" customHeight="1">
      <c r="A81" s="486" t="s">
        <v>277</v>
      </c>
      <c r="B81" s="487"/>
      <c r="C81" s="487"/>
      <c r="D81" s="485"/>
      <c r="E81" s="422" t="s">
        <v>139</v>
      </c>
      <c r="F81" s="423" t="s">
        <v>140</v>
      </c>
      <c r="G81" s="423" t="s">
        <v>141</v>
      </c>
      <c r="H81" s="424" t="s">
        <v>142</v>
      </c>
      <c r="I81" s="425">
        <f>I85+I89+I92</f>
        <v>0</v>
      </c>
      <c r="J81" s="426">
        <f>J85+J89+J92</f>
        <v>0</v>
      </c>
      <c r="K81" s="494"/>
      <c r="L81" s="432"/>
      <c r="M81" s="434"/>
      <c r="N81" s="435"/>
      <c r="O81" s="428"/>
      <c r="P81" s="491"/>
      <c r="Q81" s="492"/>
      <c r="R81" s="425">
        <f>R85+R89+R92</f>
        <v>0</v>
      </c>
      <c r="S81" s="429">
        <f>S85+S89+S92</f>
        <v>0</v>
      </c>
    </row>
    <row r="82" spans="1:19" ht="30.65" customHeight="1">
      <c r="A82" s="582" t="s">
        <v>149</v>
      </c>
      <c r="B82" s="219">
        <f>B78+1</f>
        <v>319</v>
      </c>
      <c r="C82" s="222" t="s">
        <v>150</v>
      </c>
      <c r="D82" s="230"/>
      <c r="E82" s="68"/>
      <c r="F82" s="223"/>
      <c r="G82" s="68"/>
      <c r="H82" s="67"/>
      <c r="I82" s="208"/>
      <c r="J82" s="149">
        <f t="shared" ref="J82:J91" si="28">I82/623</f>
        <v>0</v>
      </c>
      <c r="K82" s="238"/>
      <c r="L82" s="225"/>
      <c r="M82" s="436"/>
      <c r="N82" s="62"/>
      <c r="O82" s="131" t="str">
        <f t="shared" ref="O82:O84" si="29">IF(M82,MIN(1,N82/M82),"")</f>
        <v/>
      </c>
      <c r="P82" s="624"/>
      <c r="Q82" s="627"/>
      <c r="R82" s="208"/>
      <c r="S82" s="430"/>
    </row>
    <row r="83" spans="1:19" ht="30.65" customHeight="1">
      <c r="A83" s="593"/>
      <c r="B83" s="219">
        <f>B82+1</f>
        <v>320</v>
      </c>
      <c r="C83" s="222" t="s">
        <v>151</v>
      </c>
      <c r="D83" s="231"/>
      <c r="E83" s="68"/>
      <c r="F83" s="223"/>
      <c r="G83" s="223"/>
      <c r="H83" s="224"/>
      <c r="I83" s="208"/>
      <c r="J83" s="149">
        <f t="shared" si="28"/>
        <v>0</v>
      </c>
      <c r="K83" s="239"/>
      <c r="L83" s="225"/>
      <c r="M83" s="436"/>
      <c r="N83" s="62"/>
      <c r="O83" s="131" t="str">
        <f t="shared" si="29"/>
        <v/>
      </c>
      <c r="P83" s="625"/>
      <c r="Q83" s="625"/>
      <c r="R83" s="208"/>
      <c r="S83" s="430"/>
    </row>
    <row r="84" spans="1:19" ht="30.65" customHeight="1">
      <c r="A84" s="593"/>
      <c r="B84" s="219">
        <f>B83+1</f>
        <v>321</v>
      </c>
      <c r="C84" s="222" t="s">
        <v>152</v>
      </c>
      <c r="D84" s="232"/>
      <c r="E84" s="68"/>
      <c r="F84" s="223"/>
      <c r="G84" s="223"/>
      <c r="H84" s="224"/>
      <c r="I84" s="208"/>
      <c r="J84" s="149">
        <f t="shared" si="28"/>
        <v>0</v>
      </c>
      <c r="K84" s="240"/>
      <c r="L84" s="225"/>
      <c r="M84" s="436"/>
      <c r="N84" s="62"/>
      <c r="O84" s="131" t="str">
        <f t="shared" si="29"/>
        <v/>
      </c>
      <c r="P84" s="625"/>
      <c r="Q84" s="625"/>
      <c r="R84" s="208"/>
      <c r="S84" s="430"/>
    </row>
    <row r="85" spans="1:19">
      <c r="A85" s="623"/>
      <c r="B85" s="75"/>
      <c r="C85" s="99"/>
      <c r="D85" s="144"/>
      <c r="E85" s="77"/>
      <c r="F85" s="77"/>
      <c r="G85" s="77"/>
      <c r="H85" s="76"/>
      <c r="I85" s="203">
        <f>SUM(I82:I84)</f>
        <v>0</v>
      </c>
      <c r="J85" s="150">
        <f>SUM(J82:J84)</f>
        <v>0</v>
      </c>
      <c r="K85" s="493"/>
      <c r="L85" s="134"/>
      <c r="M85" s="227">
        <f>SUM(M82:M84)</f>
        <v>0</v>
      </c>
      <c r="N85" s="78">
        <f>SUM(N82:N84)</f>
        <v>0</v>
      </c>
      <c r="O85" s="79" t="str">
        <f>IFERROR(AVERAGE(O82:O84),"")</f>
        <v/>
      </c>
      <c r="P85" s="625"/>
      <c r="Q85" s="625"/>
      <c r="R85" s="203">
        <f>SUM(R82:R84)</f>
        <v>0</v>
      </c>
      <c r="S85" s="80">
        <f>SUM(S82:S84)</f>
        <v>0</v>
      </c>
    </row>
    <row r="86" spans="1:19" ht="31.5" customHeight="1">
      <c r="A86" s="582" t="s">
        <v>153</v>
      </c>
      <c r="B86" s="219">
        <f>B84+1</f>
        <v>322</v>
      </c>
      <c r="C86" s="222" t="s">
        <v>278</v>
      </c>
      <c r="D86" s="230"/>
      <c r="E86" s="68"/>
      <c r="F86" s="68"/>
      <c r="G86" s="223"/>
      <c r="H86" s="224"/>
      <c r="I86" s="208"/>
      <c r="J86" s="149">
        <f t="shared" si="28"/>
        <v>0</v>
      </c>
      <c r="K86" s="238"/>
      <c r="L86" s="225"/>
      <c r="M86" s="436"/>
      <c r="N86" s="62"/>
      <c r="O86" s="131" t="str">
        <f t="shared" ref="O86:O88" si="30">IF(M86,MIN(1,N86/M86),"")</f>
        <v/>
      </c>
      <c r="P86" s="625"/>
      <c r="Q86" s="625"/>
      <c r="R86" s="208"/>
      <c r="S86" s="430"/>
    </row>
    <row r="87" spans="1:19" ht="31.5" customHeight="1">
      <c r="A87" s="593"/>
      <c r="B87" s="219">
        <f>B86+1</f>
        <v>323</v>
      </c>
      <c r="C87" s="222" t="s">
        <v>289</v>
      </c>
      <c r="D87" s="231"/>
      <c r="E87" s="68"/>
      <c r="F87" s="68"/>
      <c r="G87" s="68"/>
      <c r="H87" s="224"/>
      <c r="I87" s="208"/>
      <c r="J87" s="149">
        <f t="shared" si="28"/>
        <v>0</v>
      </c>
      <c r="K87" s="239"/>
      <c r="L87" s="225"/>
      <c r="M87" s="436"/>
      <c r="N87" s="62"/>
      <c r="O87" s="131" t="str">
        <f t="shared" si="30"/>
        <v/>
      </c>
      <c r="P87" s="625"/>
      <c r="Q87" s="625"/>
      <c r="R87" s="208"/>
      <c r="S87" s="430"/>
    </row>
    <row r="88" spans="1:19" ht="31.5" customHeight="1">
      <c r="A88" s="593"/>
      <c r="B88" s="219">
        <f>B87+1</f>
        <v>324</v>
      </c>
      <c r="C88" s="222" t="s">
        <v>154</v>
      </c>
      <c r="D88" s="232"/>
      <c r="E88" s="68"/>
      <c r="F88" s="68"/>
      <c r="G88" s="223"/>
      <c r="H88" s="224"/>
      <c r="I88" s="208"/>
      <c r="J88" s="149">
        <f t="shared" si="28"/>
        <v>0</v>
      </c>
      <c r="K88" s="240"/>
      <c r="L88" s="225"/>
      <c r="M88" s="436"/>
      <c r="N88" s="62"/>
      <c r="O88" s="131" t="str">
        <f t="shared" si="30"/>
        <v/>
      </c>
      <c r="P88" s="625"/>
      <c r="Q88" s="625"/>
      <c r="R88" s="208"/>
      <c r="S88" s="430"/>
    </row>
    <row r="89" spans="1:19">
      <c r="A89" s="623"/>
      <c r="B89" s="75"/>
      <c r="C89" s="99"/>
      <c r="D89" s="144"/>
      <c r="E89" s="77"/>
      <c r="F89" s="77"/>
      <c r="G89" s="77"/>
      <c r="H89" s="76"/>
      <c r="I89" s="203">
        <f>SUM(I86:I88)</f>
        <v>0</v>
      </c>
      <c r="J89" s="150">
        <f>SUM(J86:J88)</f>
        <v>0</v>
      </c>
      <c r="K89" s="493"/>
      <c r="L89" s="134"/>
      <c r="M89" s="227">
        <f>SUM(M86:M88)</f>
        <v>0</v>
      </c>
      <c r="N89" s="78">
        <f>SUM(N86:N88)</f>
        <v>0</v>
      </c>
      <c r="O89" s="79" t="str">
        <f>IFERROR(AVERAGE(O86:O88),"")</f>
        <v/>
      </c>
      <c r="P89" s="625"/>
      <c r="Q89" s="625"/>
      <c r="R89" s="203">
        <f>SUM(R86:R88)</f>
        <v>0</v>
      </c>
      <c r="S89" s="80">
        <f>SUM(S86:S88)</f>
        <v>0</v>
      </c>
    </row>
    <row r="90" spans="1:19" ht="31.5" customHeight="1">
      <c r="A90" s="582" t="s">
        <v>279</v>
      </c>
      <c r="B90" s="219">
        <f>B88+1</f>
        <v>325</v>
      </c>
      <c r="C90" s="222" t="s">
        <v>280</v>
      </c>
      <c r="D90" s="230"/>
      <c r="E90" s="68"/>
      <c r="F90" s="68"/>
      <c r="G90" s="68"/>
      <c r="H90" s="224"/>
      <c r="I90" s="208"/>
      <c r="J90" s="149">
        <f t="shared" si="28"/>
        <v>0</v>
      </c>
      <c r="K90" s="238"/>
      <c r="L90" s="225"/>
      <c r="M90" s="436"/>
      <c r="N90" s="62"/>
      <c r="O90" s="131" t="str">
        <f t="shared" ref="O90:O91" si="31">IF(M90,MIN(1,N90/M90),"")</f>
        <v/>
      </c>
      <c r="P90" s="625"/>
      <c r="Q90" s="625"/>
      <c r="R90" s="208"/>
      <c r="S90" s="430"/>
    </row>
    <row r="91" spans="1:19" ht="31.5" customHeight="1">
      <c r="A91" s="593"/>
      <c r="B91" s="219">
        <f>B90+1</f>
        <v>326</v>
      </c>
      <c r="C91" s="222" t="s">
        <v>281</v>
      </c>
      <c r="D91" s="231"/>
      <c r="E91" s="68"/>
      <c r="F91" s="223"/>
      <c r="G91" s="68"/>
      <c r="H91" s="224"/>
      <c r="I91" s="208"/>
      <c r="J91" s="149">
        <f t="shared" si="28"/>
        <v>0</v>
      </c>
      <c r="K91" s="239"/>
      <c r="L91" s="225"/>
      <c r="M91" s="436"/>
      <c r="N91" s="62"/>
      <c r="O91" s="131" t="str">
        <f t="shared" si="31"/>
        <v/>
      </c>
      <c r="P91" s="626"/>
      <c r="Q91" s="626"/>
      <c r="R91" s="208"/>
      <c r="S91" s="430"/>
    </row>
    <row r="92" spans="1:19">
      <c r="A92" s="623"/>
      <c r="B92" s="75"/>
      <c r="C92" s="99"/>
      <c r="D92" s="144"/>
      <c r="E92" s="77"/>
      <c r="F92" s="77"/>
      <c r="G92" s="77"/>
      <c r="H92" s="76"/>
      <c r="I92" s="203">
        <f>SUM(I90:I91)</f>
        <v>0</v>
      </c>
      <c r="J92" s="150">
        <f>SUM(J90:J91)</f>
        <v>0</v>
      </c>
      <c r="K92" s="493"/>
      <c r="L92" s="134"/>
      <c r="M92" s="227">
        <f>SUM(M90:M91)</f>
        <v>0</v>
      </c>
      <c r="N92" s="78">
        <f>SUM(N90:N91)</f>
        <v>0</v>
      </c>
      <c r="O92" s="79" t="str">
        <f>IFERROR(AVERAGE(O90:O91),"")</f>
        <v/>
      </c>
      <c r="P92" s="475" t="str">
        <f>IFERROR(AVERAGE(O82:O84,O86:O88,O90:O91),"")</f>
        <v/>
      </c>
      <c r="Q92" s="476" t="str">
        <f>IFERROR(AVERAGE(O82:O84,O86:O88,O90:O91),"")</f>
        <v/>
      </c>
      <c r="R92" s="203">
        <f>SUM(R90:R91)</f>
        <v>0</v>
      </c>
      <c r="S92" s="80">
        <f>SUM(S90:S91)</f>
        <v>0</v>
      </c>
    </row>
    <row r="93" spans="1:19" ht="23.5">
      <c r="A93" s="101" t="s">
        <v>155</v>
      </c>
      <c r="B93" s="101"/>
      <c r="C93" s="102"/>
      <c r="D93" s="102"/>
      <c r="E93" s="103"/>
      <c r="F93" s="103"/>
      <c r="G93" s="103"/>
      <c r="H93" s="104"/>
      <c r="I93" s="205">
        <f>I94+I102</f>
        <v>0</v>
      </c>
      <c r="J93" s="105">
        <f>J94+J102</f>
        <v>0</v>
      </c>
      <c r="K93" s="496"/>
      <c r="L93" s="138"/>
      <c r="M93" s="107"/>
      <c r="N93" s="108"/>
      <c r="O93" s="106"/>
      <c r="P93" s="106"/>
      <c r="Q93" s="109"/>
      <c r="R93" s="205">
        <f>R94+R102</f>
        <v>0</v>
      </c>
      <c r="S93" s="100">
        <f>S94+S102</f>
        <v>0</v>
      </c>
    </row>
    <row r="94" spans="1:19" ht="30.65" customHeight="1">
      <c r="A94" s="486" t="s">
        <v>156</v>
      </c>
      <c r="B94" s="487"/>
      <c r="C94" s="487"/>
      <c r="D94" s="485"/>
      <c r="E94" s="422" t="s">
        <v>139</v>
      </c>
      <c r="F94" s="423" t="s">
        <v>140</v>
      </c>
      <c r="G94" s="423" t="s">
        <v>141</v>
      </c>
      <c r="H94" s="424" t="s">
        <v>142</v>
      </c>
      <c r="I94" s="425">
        <f>I101</f>
        <v>0</v>
      </c>
      <c r="J94" s="426">
        <f>J101</f>
        <v>0</v>
      </c>
      <c r="K94" s="494"/>
      <c r="L94" s="432"/>
      <c r="M94" s="434"/>
      <c r="N94" s="435"/>
      <c r="O94" s="428"/>
      <c r="P94" s="491"/>
      <c r="Q94" s="492"/>
      <c r="R94" s="425">
        <f>R101</f>
        <v>0</v>
      </c>
      <c r="S94" s="429">
        <f>S101</f>
        <v>0</v>
      </c>
    </row>
    <row r="95" spans="1:19" ht="30.65" customHeight="1">
      <c r="A95" s="617" t="s">
        <v>157</v>
      </c>
      <c r="B95" s="438">
        <f>B91+1</f>
        <v>327</v>
      </c>
      <c r="C95" s="241" t="s">
        <v>158</v>
      </c>
      <c r="D95" s="242" t="s">
        <v>101</v>
      </c>
      <c r="E95" s="71"/>
      <c r="F95" s="71"/>
      <c r="G95" s="71"/>
      <c r="H95" s="73"/>
      <c r="I95" s="439"/>
      <c r="J95" s="149">
        <f t="shared" ref="J95:J100" si="32">I95/623</f>
        <v>0</v>
      </c>
      <c r="K95" s="238"/>
      <c r="L95" s="440" t="s">
        <v>159</v>
      </c>
      <c r="M95" s="441">
        <v>1</v>
      </c>
      <c r="N95" s="62"/>
      <c r="O95" s="131">
        <f>IF(M95,MIN(1,N95/M95),"")</f>
        <v>0</v>
      </c>
      <c r="P95" s="628"/>
      <c r="Q95" s="628"/>
      <c r="R95" s="439"/>
      <c r="S95" s="442"/>
    </row>
    <row r="96" spans="1:19" ht="30.65" customHeight="1">
      <c r="A96" s="618"/>
      <c r="B96" s="219">
        <f>B95+1</f>
        <v>328</v>
      </c>
      <c r="C96" s="241" t="s">
        <v>160</v>
      </c>
      <c r="D96" s="242" t="s">
        <v>101</v>
      </c>
      <c r="E96" s="71"/>
      <c r="F96" s="71"/>
      <c r="G96" s="71"/>
      <c r="H96" s="73"/>
      <c r="I96" s="439"/>
      <c r="J96" s="149">
        <f t="shared" si="32"/>
        <v>0</v>
      </c>
      <c r="K96" s="239"/>
      <c r="L96" s="440" t="s">
        <v>159</v>
      </c>
      <c r="M96" s="441">
        <v>1</v>
      </c>
      <c r="N96" s="62"/>
      <c r="O96" s="131">
        <f t="shared" ref="O96:O100" si="33">IF(M96,MIN(1,N96/M96),"")</f>
        <v>0</v>
      </c>
      <c r="P96" s="625"/>
      <c r="Q96" s="625"/>
      <c r="R96" s="439"/>
      <c r="S96" s="442"/>
    </row>
    <row r="97" spans="1:19" ht="30.65" customHeight="1">
      <c r="A97" s="618"/>
      <c r="B97" s="219">
        <f t="shared" ref="B97:B100" si="34">B96+1</f>
        <v>329</v>
      </c>
      <c r="C97" s="241" t="s">
        <v>207</v>
      </c>
      <c r="D97" s="242" t="s">
        <v>101</v>
      </c>
      <c r="E97" s="71"/>
      <c r="F97" s="71"/>
      <c r="G97" s="71"/>
      <c r="H97" s="73"/>
      <c r="I97" s="439"/>
      <c r="J97" s="149">
        <f t="shared" si="32"/>
        <v>0</v>
      </c>
      <c r="K97" s="239"/>
      <c r="L97" s="440"/>
      <c r="M97" s="441"/>
      <c r="N97" s="62"/>
      <c r="O97" s="131" t="str">
        <f t="shared" si="33"/>
        <v/>
      </c>
      <c r="P97" s="625"/>
      <c r="Q97" s="625"/>
      <c r="R97" s="439"/>
      <c r="S97" s="442"/>
    </row>
    <row r="98" spans="1:19" ht="30.65" customHeight="1">
      <c r="A98" s="618"/>
      <c r="B98" s="219">
        <f t="shared" si="34"/>
        <v>330</v>
      </c>
      <c r="C98" s="241" t="s">
        <v>206</v>
      </c>
      <c r="D98" s="242" t="s">
        <v>101</v>
      </c>
      <c r="E98" s="71"/>
      <c r="F98" s="71"/>
      <c r="G98" s="71"/>
      <c r="H98" s="73"/>
      <c r="I98" s="439"/>
      <c r="J98" s="149">
        <f t="shared" si="32"/>
        <v>0</v>
      </c>
      <c r="K98" s="239"/>
      <c r="L98" s="440" t="s">
        <v>161</v>
      </c>
      <c r="M98" s="441">
        <v>1</v>
      </c>
      <c r="N98" s="62"/>
      <c r="O98" s="131">
        <f t="shared" si="33"/>
        <v>0</v>
      </c>
      <c r="P98" s="625"/>
      <c r="Q98" s="625"/>
      <c r="R98" s="439"/>
      <c r="S98" s="442"/>
    </row>
    <row r="99" spans="1:19" ht="30.65" customHeight="1">
      <c r="A99" s="618"/>
      <c r="B99" s="219">
        <f t="shared" si="34"/>
        <v>331</v>
      </c>
      <c r="C99" s="243" t="s">
        <v>162</v>
      </c>
      <c r="D99" s="242" t="s">
        <v>101</v>
      </c>
      <c r="E99" s="71"/>
      <c r="F99" s="71"/>
      <c r="G99" s="71"/>
      <c r="H99" s="73"/>
      <c r="I99" s="439"/>
      <c r="J99" s="149">
        <f t="shared" si="32"/>
        <v>0</v>
      </c>
      <c r="K99" s="239"/>
      <c r="L99" s="440"/>
      <c r="M99" s="441"/>
      <c r="N99" s="62"/>
      <c r="O99" s="131" t="str">
        <f t="shared" si="33"/>
        <v/>
      </c>
      <c r="P99" s="625"/>
      <c r="Q99" s="625"/>
      <c r="R99" s="439"/>
      <c r="S99" s="442"/>
    </row>
    <row r="100" spans="1:19" ht="30.65" customHeight="1">
      <c r="A100" s="618"/>
      <c r="B100" s="219">
        <f t="shared" si="34"/>
        <v>332</v>
      </c>
      <c r="C100" s="243" t="s">
        <v>163</v>
      </c>
      <c r="D100" s="242" t="s">
        <v>101</v>
      </c>
      <c r="E100" s="71"/>
      <c r="F100" s="71"/>
      <c r="G100" s="71"/>
      <c r="H100" s="73"/>
      <c r="I100" s="439"/>
      <c r="J100" s="149">
        <f t="shared" si="32"/>
        <v>0</v>
      </c>
      <c r="K100" s="240"/>
      <c r="L100" s="440"/>
      <c r="M100" s="441"/>
      <c r="N100" s="62"/>
      <c r="O100" s="131" t="str">
        <f t="shared" si="33"/>
        <v/>
      </c>
      <c r="P100" s="625"/>
      <c r="Q100" s="625"/>
      <c r="R100" s="439"/>
      <c r="S100" s="442"/>
    </row>
    <row r="101" spans="1:19">
      <c r="A101" s="619"/>
      <c r="B101" s="75"/>
      <c r="C101" s="99"/>
      <c r="D101" s="144"/>
      <c r="E101" s="77"/>
      <c r="F101" s="77"/>
      <c r="G101" s="77"/>
      <c r="H101" s="76"/>
      <c r="I101" s="203">
        <f xml:space="preserve"> SUM(I95:I100)</f>
        <v>0</v>
      </c>
      <c r="J101" s="150">
        <f>SUM(J95:J100)</f>
        <v>0</v>
      </c>
      <c r="K101" s="493"/>
      <c r="L101" s="134"/>
      <c r="M101" s="227">
        <f>SUM(M95:M100)</f>
        <v>3</v>
      </c>
      <c r="N101" s="477">
        <f>SUM(N95:N100)</f>
        <v>0</v>
      </c>
      <c r="O101" s="176">
        <f>IFERROR(AVERAGE(O95:O100),"")</f>
        <v>0</v>
      </c>
      <c r="P101" s="475">
        <f>IFERROR(AVERAGE(O95:O100),"")</f>
        <v>0</v>
      </c>
      <c r="Q101" s="476">
        <f>IFERROR(AVERAGE(O95:O100),"")</f>
        <v>0</v>
      </c>
      <c r="R101" s="203">
        <f>SUM(R95:R100)</f>
        <v>0</v>
      </c>
      <c r="S101" s="80">
        <f>SUM(S95:S100)</f>
        <v>0</v>
      </c>
    </row>
    <row r="102" spans="1:19" ht="30.65" customHeight="1">
      <c r="A102" s="443"/>
      <c r="B102" s="444"/>
      <c r="C102" s="186" t="s">
        <v>164</v>
      </c>
      <c r="D102" s="74"/>
      <c r="E102" s="74"/>
      <c r="F102" s="74"/>
      <c r="G102" s="156"/>
      <c r="H102" s="157"/>
      <c r="I102" s="425"/>
      <c r="J102" s="209">
        <f>I102/623</f>
        <v>0</v>
      </c>
      <c r="K102" s="497"/>
      <c r="L102" s="445"/>
      <c r="M102" s="446"/>
      <c r="N102" s="447"/>
      <c r="O102" s="175"/>
      <c r="P102" s="491"/>
      <c r="Q102" s="492"/>
      <c r="R102" s="425"/>
      <c r="S102" s="448"/>
    </row>
    <row r="103" spans="1:19" ht="30.65" customHeight="1">
      <c r="A103" s="489"/>
      <c r="B103" s="219">
        <f>B100+1</f>
        <v>333</v>
      </c>
      <c r="C103" s="72" t="s">
        <v>165</v>
      </c>
      <c r="D103" s="155" t="s">
        <v>101</v>
      </c>
      <c r="E103" s="71"/>
      <c r="F103" s="71"/>
      <c r="G103" s="71"/>
      <c r="H103" s="73"/>
      <c r="I103" s="439"/>
      <c r="J103" s="149"/>
      <c r="K103" s="240"/>
      <c r="L103" s="218"/>
      <c r="M103" s="441"/>
      <c r="N103" s="62"/>
      <c r="O103" s="131"/>
      <c r="P103" s="449"/>
      <c r="Q103" s="450"/>
      <c r="R103" s="439"/>
      <c r="S103" s="442"/>
    </row>
    <row r="104" spans="1:19" ht="30.65" customHeight="1">
      <c r="A104" s="490"/>
      <c r="B104" s="219">
        <f>B103+1</f>
        <v>334</v>
      </c>
      <c r="C104" s="72"/>
      <c r="D104" s="155" t="s">
        <v>101</v>
      </c>
      <c r="E104" s="71"/>
      <c r="F104" s="71"/>
      <c r="G104" s="71"/>
      <c r="H104" s="73"/>
      <c r="I104" s="439"/>
      <c r="J104" s="149"/>
      <c r="K104" s="240"/>
      <c r="L104" s="218"/>
      <c r="M104" s="441"/>
      <c r="N104" s="62"/>
      <c r="O104" s="131"/>
      <c r="P104" s="449"/>
      <c r="Q104" s="450"/>
      <c r="R104" s="439"/>
      <c r="S104" s="442"/>
    </row>
    <row r="105" spans="1:19" ht="30.65" customHeight="1">
      <c r="A105" s="488"/>
      <c r="B105" s="219">
        <f>B104+1</f>
        <v>335</v>
      </c>
      <c r="C105" s="72"/>
      <c r="D105" s="155" t="s">
        <v>101</v>
      </c>
      <c r="E105" s="71"/>
      <c r="F105" s="71"/>
      <c r="G105" s="71"/>
      <c r="H105" s="73"/>
      <c r="I105" s="439"/>
      <c r="J105" s="149"/>
      <c r="K105" s="240"/>
      <c r="L105" s="218" t="s">
        <v>166</v>
      </c>
      <c r="M105" s="441">
        <v>15</v>
      </c>
      <c r="N105" s="62"/>
      <c r="O105" s="131"/>
      <c r="P105" s="449"/>
      <c r="Q105" s="450"/>
      <c r="R105" s="439"/>
      <c r="S105" s="442"/>
    </row>
    <row r="106" spans="1:19" ht="26.5" thickBot="1">
      <c r="A106" s="451" t="s">
        <v>167</v>
      </c>
      <c r="B106" s="452"/>
      <c r="C106" s="453"/>
      <c r="D106" s="453"/>
      <c r="E106" s="620" t="s">
        <v>176</v>
      </c>
      <c r="F106" s="621"/>
      <c r="G106" s="621"/>
      <c r="H106" s="622"/>
      <c r="I106" s="206">
        <f>I5+I93</f>
        <v>0</v>
      </c>
      <c r="J106" s="207">
        <f>J5+J93</f>
        <v>0</v>
      </c>
      <c r="K106" s="502"/>
      <c r="L106" s="139"/>
      <c r="M106" s="140"/>
      <c r="N106" s="141"/>
      <c r="O106" s="142"/>
      <c r="P106" s="143"/>
      <c r="Q106" s="143"/>
      <c r="R106" s="206">
        <f>R5+R93</f>
        <v>0</v>
      </c>
      <c r="S106" s="454">
        <f>S5+S93</f>
        <v>0</v>
      </c>
    </row>
    <row r="107" spans="1:19" ht="31">
      <c r="A107" s="416"/>
      <c r="B107" s="416"/>
      <c r="C107" s="416"/>
      <c r="D107" s="455" t="s">
        <v>169</v>
      </c>
      <c r="E107" s="196"/>
      <c r="F107" s="196"/>
      <c r="G107" s="196"/>
      <c r="H107" s="456"/>
      <c r="I107" s="145"/>
      <c r="J107" s="457"/>
      <c r="K107" s="503"/>
      <c r="L107" s="458"/>
      <c r="M107" s="458"/>
      <c r="N107" s="416"/>
      <c r="O107" s="416"/>
      <c r="P107" s="200" t="s">
        <v>170</v>
      </c>
      <c r="Q107" s="197">
        <f>IFERROR(AVERAGE(O8:O10,O12:O14,O18:O22,O24:O32,O35:O37,O40:O43,O47:O49,O51:O53,O56:O58,O60:O62,O66:O72,O74:O75,O77:O78,O82:O84,O86:O88,O90:O91,O95:O100),"")</f>
        <v>0</v>
      </c>
      <c r="R107" s="201" t="s">
        <v>171</v>
      </c>
      <c r="S107" s="198"/>
    </row>
    <row r="108" spans="1:19" ht="32.25" customHeight="1">
      <c r="A108" s="416"/>
      <c r="B108" s="416"/>
      <c r="C108" s="416"/>
      <c r="D108" s="459" t="s">
        <v>172</v>
      </c>
      <c r="E108" s="202"/>
      <c r="F108" s="202"/>
      <c r="G108" s="202"/>
      <c r="H108" s="460"/>
      <c r="I108" s="211">
        <f>I106-I107</f>
        <v>0</v>
      </c>
      <c r="J108" s="199">
        <f>J106-J107</f>
        <v>0</v>
      </c>
      <c r="K108" s="415"/>
      <c r="L108" s="458"/>
      <c r="M108" s="458"/>
      <c r="N108" s="416"/>
      <c r="O108" s="416"/>
      <c r="P108" s="416"/>
      <c r="Q108" s="416"/>
      <c r="R108" s="416"/>
      <c r="S108" s="416"/>
    </row>
  </sheetData>
  <sheetProtection algorithmName="SHA-512" hashValue="hEdUGW3Q6K0YwjAoZqqvm1PkVUGdU2sGgY3HV2QXGbEUtD+owCn4OxdHmCqlp1V7oogac1MEBOWcDT5IPpsbfw==" saltValue="BJHDTNqfIQaJJhzu2KPHnw==" spinCount="100000" sheet="1" formatCells="0" formatColumns="0" formatRows="0" insertRows="0" deleteRows="0" selectLockedCells="1" sort="0"/>
  <mergeCells count="41">
    <mergeCell ref="A95:A101"/>
    <mergeCell ref="P95:P100"/>
    <mergeCell ref="Q95:Q100"/>
    <mergeCell ref="E106:H106"/>
    <mergeCell ref="A66:A73"/>
    <mergeCell ref="P66:P78"/>
    <mergeCell ref="Q66:Q78"/>
    <mergeCell ref="A74:A76"/>
    <mergeCell ref="A77:A79"/>
    <mergeCell ref="A82:A85"/>
    <mergeCell ref="P82:P91"/>
    <mergeCell ref="Q82:Q91"/>
    <mergeCell ref="A86:A89"/>
    <mergeCell ref="A90:A92"/>
    <mergeCell ref="A47:A50"/>
    <mergeCell ref="P47:P53"/>
    <mergeCell ref="Q47:Q62"/>
    <mergeCell ref="A51:A54"/>
    <mergeCell ref="A56:A59"/>
    <mergeCell ref="P56:P62"/>
    <mergeCell ref="A60:A63"/>
    <mergeCell ref="A18:A23"/>
    <mergeCell ref="P18:P32"/>
    <mergeCell ref="Q18:Q43"/>
    <mergeCell ref="A24:A33"/>
    <mergeCell ref="A35:A38"/>
    <mergeCell ref="P35:P37"/>
    <mergeCell ref="A40:A44"/>
    <mergeCell ref="P40:P43"/>
    <mergeCell ref="Q3:Q4"/>
    <mergeCell ref="R3:S3"/>
    <mergeCell ref="A8:A11"/>
    <mergeCell ref="P8:P14"/>
    <mergeCell ref="Q8:Q14"/>
    <mergeCell ref="A12:A15"/>
    <mergeCell ref="B3:B4"/>
    <mergeCell ref="D3:D4"/>
    <mergeCell ref="M3:M4"/>
    <mergeCell ref="N3:N4"/>
    <mergeCell ref="O3:O4"/>
    <mergeCell ref="P3:P4"/>
  </mergeCells>
  <conditionalFormatting sqref="D12">
    <cfRule type="cellIs" priority="16" operator="greaterThan">
      <formula>0</formula>
    </cfRule>
  </conditionalFormatting>
  <conditionalFormatting sqref="D82">
    <cfRule type="cellIs" priority="15" operator="greaterThan">
      <formula>0</formula>
    </cfRule>
  </conditionalFormatting>
  <conditionalFormatting sqref="D47">
    <cfRule type="cellIs" priority="14" operator="greaterThan">
      <formula>0</formula>
    </cfRule>
  </conditionalFormatting>
  <conditionalFormatting sqref="D51">
    <cfRule type="cellIs" priority="13" operator="greaterThan">
      <formula>0</formula>
    </cfRule>
  </conditionalFormatting>
  <conditionalFormatting sqref="D60">
    <cfRule type="cellIs" priority="12" operator="greaterThan">
      <formula>0</formula>
    </cfRule>
  </conditionalFormatting>
  <conditionalFormatting sqref="D66:D70">
    <cfRule type="cellIs" priority="11" operator="greaterThan">
      <formula>0</formula>
    </cfRule>
  </conditionalFormatting>
  <conditionalFormatting sqref="D74">
    <cfRule type="cellIs" priority="10" operator="greaterThan">
      <formula>0</formula>
    </cfRule>
  </conditionalFormatting>
  <conditionalFormatting sqref="D77">
    <cfRule type="cellIs" priority="9" operator="greaterThan">
      <formula>0</formula>
    </cfRule>
  </conditionalFormatting>
  <conditionalFormatting sqref="D86">
    <cfRule type="cellIs" priority="8" operator="greaterThan">
      <formula>0</formula>
    </cfRule>
  </conditionalFormatting>
  <conditionalFormatting sqref="D90">
    <cfRule type="cellIs" priority="7" operator="greaterThan">
      <formula>0</formula>
    </cfRule>
  </conditionalFormatting>
  <conditionalFormatting sqref="D8">
    <cfRule type="cellIs" priority="6" operator="greaterThan">
      <formula>0</formula>
    </cfRule>
  </conditionalFormatting>
  <conditionalFormatting sqref="D18">
    <cfRule type="cellIs" priority="5" operator="greaterThan">
      <formula>0</formula>
    </cfRule>
  </conditionalFormatting>
  <conditionalFormatting sqref="D24">
    <cfRule type="cellIs" priority="4" operator="greaterThan">
      <formula>0</formula>
    </cfRule>
  </conditionalFormatting>
  <conditionalFormatting sqref="D35">
    <cfRule type="cellIs" priority="3" operator="greaterThan">
      <formula>0</formula>
    </cfRule>
  </conditionalFormatting>
  <conditionalFormatting sqref="D40">
    <cfRule type="cellIs" priority="2" operator="greaterThan">
      <formula>0</formula>
    </cfRule>
  </conditionalFormatting>
  <conditionalFormatting sqref="D56">
    <cfRule type="cellIs" priority="1" operator="greaterThan">
      <formula>0</formula>
    </cfRule>
  </conditionalFormatting>
  <pageMargins left="0.75" right="0.75" top="1" bottom="1" header="0.5" footer="0.5"/>
  <pageSetup orientation="portrait" horizontalDpi="30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76D89-DF16-4E99-A857-CC8F3F8BE38A}">
  <sheetPr>
    <tabColor rgb="FFFFFFCC"/>
  </sheetPr>
  <dimension ref="A1:S108"/>
  <sheetViews>
    <sheetView zoomScale="90" zoomScaleNormal="90" workbookViewId="0">
      <pane xSplit="1" ySplit="4" topLeftCell="B72" activePane="bottomRight" state="frozen"/>
      <selection pane="topRight" activeCell="B1" sqref="B1"/>
      <selection pane="bottomLeft" activeCell="A5" sqref="A5"/>
      <selection pane="bottomRight" activeCell="C90" sqref="C90"/>
    </sheetView>
  </sheetViews>
  <sheetFormatPr defaultColWidth="9.1796875" defaultRowHeight="14.5"/>
  <cols>
    <col min="1" max="1" width="34.81640625" style="5" customWidth="1"/>
    <col min="2" max="2" width="4.1796875" style="5" customWidth="1"/>
    <col min="3" max="3" width="90" style="5" customWidth="1"/>
    <col min="4" max="4" width="17.54296875" style="5" customWidth="1"/>
    <col min="5" max="8" width="5.1796875" style="6" customWidth="1"/>
    <col min="9" max="9" width="16.54296875" style="7" customWidth="1"/>
    <col min="10" max="10" width="15.1796875" style="7" customWidth="1"/>
    <col min="11" max="11" width="7.7265625" style="504" customWidth="1"/>
    <col min="12" max="12" width="15.7265625" style="5" customWidth="1"/>
    <col min="13" max="13" width="11" style="5" customWidth="1"/>
    <col min="14" max="14" width="12.81640625" style="5" customWidth="1"/>
    <col min="15" max="15" width="17.7265625" style="5" customWidth="1"/>
    <col min="16" max="17" width="20.453125" style="5" customWidth="1"/>
    <col min="18" max="18" width="24.1796875" style="5" customWidth="1"/>
    <col min="19" max="19" width="16.81640625" style="5" customWidth="1"/>
  </cols>
  <sheetData>
    <row r="1" spans="1:19" ht="21.5" thickBot="1">
      <c r="A1" s="244" t="s">
        <v>286</v>
      </c>
      <c r="B1" s="57"/>
      <c r="C1" s="414"/>
      <c r="D1" s="414"/>
      <c r="E1" s="58"/>
      <c r="F1" s="58"/>
      <c r="G1" s="58"/>
      <c r="H1" s="58"/>
      <c r="I1" s="415"/>
      <c r="J1" s="415"/>
      <c r="K1" s="415"/>
      <c r="L1" s="414"/>
      <c r="M1" s="414"/>
      <c r="N1" s="414"/>
      <c r="O1" s="414"/>
      <c r="P1" s="414"/>
      <c r="Q1" s="414"/>
      <c r="R1" s="414"/>
      <c r="S1" s="414"/>
    </row>
    <row r="2" spans="1:19" ht="21.5" thickBot="1">
      <c r="A2" s="416"/>
      <c r="B2" s="179" t="s">
        <v>123</v>
      </c>
      <c r="C2" s="180"/>
      <c r="D2" s="180"/>
      <c r="E2" s="181"/>
      <c r="F2" s="181"/>
      <c r="G2" s="181"/>
      <c r="H2" s="181"/>
      <c r="I2" s="180"/>
      <c r="J2" s="180"/>
      <c r="K2" s="180"/>
      <c r="L2" s="180"/>
      <c r="M2" s="182"/>
      <c r="N2" s="183" t="s">
        <v>124</v>
      </c>
      <c r="O2" s="184"/>
      <c r="P2" s="184"/>
      <c r="Q2" s="184"/>
      <c r="R2" s="184"/>
      <c r="S2" s="185"/>
    </row>
    <row r="3" spans="1:19" ht="31">
      <c r="A3" s="417" t="s">
        <v>125</v>
      </c>
      <c r="B3" s="598" t="s">
        <v>126</v>
      </c>
      <c r="C3" s="418" t="s">
        <v>127</v>
      </c>
      <c r="D3" s="600" t="s">
        <v>128</v>
      </c>
      <c r="E3" s="177" t="s">
        <v>129</v>
      </c>
      <c r="F3" s="178"/>
      <c r="G3" s="178"/>
      <c r="H3" s="178"/>
      <c r="I3" s="419" t="s">
        <v>130</v>
      </c>
      <c r="J3" s="419"/>
      <c r="K3" s="170" t="s">
        <v>131</v>
      </c>
      <c r="L3" s="170" t="s">
        <v>132</v>
      </c>
      <c r="M3" s="602" t="s">
        <v>133</v>
      </c>
      <c r="N3" s="604" t="s">
        <v>134</v>
      </c>
      <c r="O3" s="606" t="s">
        <v>135</v>
      </c>
      <c r="P3" s="608" t="s">
        <v>136</v>
      </c>
      <c r="Q3" s="588" t="s">
        <v>137</v>
      </c>
      <c r="R3" s="590" t="s">
        <v>138</v>
      </c>
      <c r="S3" s="591"/>
    </row>
    <row r="4" spans="1:19" ht="25.5" customHeight="1">
      <c r="A4" s="420"/>
      <c r="B4" s="599"/>
      <c r="C4" s="421"/>
      <c r="D4" s="601"/>
      <c r="E4" s="81" t="s">
        <v>139</v>
      </c>
      <c r="F4" s="82" t="s">
        <v>140</v>
      </c>
      <c r="G4" s="81" t="s">
        <v>141</v>
      </c>
      <c r="H4" s="83" t="s">
        <v>142</v>
      </c>
      <c r="I4" s="146" t="s">
        <v>143</v>
      </c>
      <c r="J4" s="148" t="s">
        <v>144</v>
      </c>
      <c r="K4" s="147" t="s">
        <v>145</v>
      </c>
      <c r="L4" s="84" t="s">
        <v>146</v>
      </c>
      <c r="M4" s="603"/>
      <c r="N4" s="605"/>
      <c r="O4" s="607"/>
      <c r="P4" s="609"/>
      <c r="Q4" s="589"/>
      <c r="R4" s="249" t="s">
        <v>147</v>
      </c>
      <c r="S4" s="250" t="s">
        <v>144</v>
      </c>
    </row>
    <row r="5" spans="1:19" ht="21">
      <c r="A5" s="85" t="s">
        <v>148</v>
      </c>
      <c r="B5" s="86"/>
      <c r="C5" s="86"/>
      <c r="D5" s="86"/>
      <c r="E5" s="86"/>
      <c r="F5" s="86"/>
      <c r="G5" s="86"/>
      <c r="H5" s="86"/>
      <c r="I5" s="210">
        <f>I6+I16+I80</f>
        <v>0</v>
      </c>
      <c r="J5" s="87">
        <f>J6+J16+J80</f>
        <v>0</v>
      </c>
      <c r="K5" s="501"/>
      <c r="L5" s="88"/>
      <c r="M5" s="89"/>
      <c r="N5" s="90"/>
      <c r="O5" s="88"/>
      <c r="P5" s="88"/>
      <c r="Q5" s="91"/>
      <c r="R5" s="210">
        <f>R6+R16+R80</f>
        <v>0</v>
      </c>
      <c r="S5" s="92">
        <f>S6+S16+S80</f>
        <v>0</v>
      </c>
    </row>
    <row r="6" spans="1:19" ht="35.25" customHeight="1">
      <c r="A6" s="478" t="s">
        <v>202</v>
      </c>
      <c r="B6" s="479"/>
      <c r="C6" s="479"/>
      <c r="D6" s="479"/>
      <c r="E6" s="479"/>
      <c r="F6" s="479"/>
      <c r="G6" s="479"/>
      <c r="H6" s="480"/>
      <c r="I6" s="204">
        <f>I7</f>
        <v>0</v>
      </c>
      <c r="J6" s="93">
        <f>J7</f>
        <v>0</v>
      </c>
      <c r="K6" s="495"/>
      <c r="L6" s="137"/>
      <c r="M6" s="95"/>
      <c r="N6" s="96"/>
      <c r="O6" s="94"/>
      <c r="P6" s="94"/>
      <c r="Q6" s="97"/>
      <c r="R6" s="204">
        <f>R7</f>
        <v>0</v>
      </c>
      <c r="S6" s="98">
        <f>S7</f>
        <v>0</v>
      </c>
    </row>
    <row r="7" spans="1:19" ht="30.75" customHeight="1">
      <c r="A7" s="486" t="s">
        <v>203</v>
      </c>
      <c r="B7" s="487"/>
      <c r="C7" s="487"/>
      <c r="D7" s="485"/>
      <c r="E7" s="422" t="s">
        <v>139</v>
      </c>
      <c r="F7" s="423" t="s">
        <v>140</v>
      </c>
      <c r="G7" s="423" t="s">
        <v>141</v>
      </c>
      <c r="H7" s="424" t="s">
        <v>142</v>
      </c>
      <c r="I7" s="425">
        <f>I11+I15</f>
        <v>0</v>
      </c>
      <c r="J7" s="426">
        <f>J11+J15</f>
        <v>0</v>
      </c>
      <c r="K7" s="494"/>
      <c r="L7" s="432"/>
      <c r="M7" s="434"/>
      <c r="N7" s="435"/>
      <c r="O7" s="428"/>
      <c r="P7" s="491"/>
      <c r="Q7" s="492"/>
      <c r="R7" s="425">
        <f>R11+R15</f>
        <v>0</v>
      </c>
      <c r="S7" s="429">
        <f>S11+S15</f>
        <v>0</v>
      </c>
    </row>
    <row r="8" spans="1:19" ht="31.5" customHeight="1">
      <c r="A8" s="592" t="s">
        <v>201</v>
      </c>
      <c r="B8" s="220">
        <f>'AWPB Yr 5'!B105+1</f>
        <v>336</v>
      </c>
      <c r="C8" s="236" t="s">
        <v>251</v>
      </c>
      <c r="D8" s="246"/>
      <c r="E8" s="60"/>
      <c r="F8" s="60"/>
      <c r="G8" s="212"/>
      <c r="H8" s="213"/>
      <c r="I8" s="61"/>
      <c r="J8" s="149">
        <f>I8/623</f>
        <v>0</v>
      </c>
      <c r="K8" s="238"/>
      <c r="L8" s="133"/>
      <c r="M8" s="226"/>
      <c r="N8" s="62"/>
      <c r="O8" s="131" t="str">
        <f>IF(M8,MIN(1,N8/M8),"")</f>
        <v/>
      </c>
      <c r="P8" s="629"/>
      <c r="Q8" s="635"/>
      <c r="R8" s="61"/>
      <c r="S8" s="430"/>
    </row>
    <row r="9" spans="1:19" ht="31.5" customHeight="1">
      <c r="A9" s="593"/>
      <c r="B9" s="219">
        <f>B8+1</f>
        <v>337</v>
      </c>
      <c r="C9" s="237" t="s">
        <v>204</v>
      </c>
      <c r="D9" s="247"/>
      <c r="E9" s="60"/>
      <c r="F9" s="60"/>
      <c r="G9" s="212"/>
      <c r="H9" s="213"/>
      <c r="I9" s="61"/>
      <c r="J9" s="149">
        <f t="shared" ref="J9:J14" si="0">I9/623</f>
        <v>0</v>
      </c>
      <c r="K9" s="239"/>
      <c r="L9" s="133"/>
      <c r="M9" s="226"/>
      <c r="N9" s="62"/>
      <c r="O9" s="131" t="str">
        <f t="shared" ref="O9:O14" si="1">IF(M9,MIN(1,N9/M9),"")</f>
        <v/>
      </c>
      <c r="P9" s="630"/>
      <c r="Q9" s="630"/>
      <c r="R9" s="61"/>
      <c r="S9" s="430"/>
    </row>
    <row r="10" spans="1:19" ht="31.5" customHeight="1">
      <c r="A10" s="593"/>
      <c r="B10" s="219">
        <f>B9+1</f>
        <v>338</v>
      </c>
      <c r="C10" s="237" t="s">
        <v>205</v>
      </c>
      <c r="D10" s="248"/>
      <c r="E10" s="60"/>
      <c r="F10" s="60"/>
      <c r="G10" s="212"/>
      <c r="H10" s="213"/>
      <c r="I10" s="61"/>
      <c r="J10" s="149">
        <f t="shared" si="0"/>
        <v>0</v>
      </c>
      <c r="K10" s="240"/>
      <c r="L10" s="133"/>
      <c r="M10" s="226"/>
      <c r="N10" s="62"/>
      <c r="O10" s="131" t="str">
        <f t="shared" si="1"/>
        <v/>
      </c>
      <c r="P10" s="630"/>
      <c r="Q10" s="630"/>
      <c r="R10" s="61"/>
      <c r="S10" s="430"/>
    </row>
    <row r="11" spans="1:19">
      <c r="A11" s="594"/>
      <c r="B11" s="75"/>
      <c r="C11" s="76"/>
      <c r="D11" s="245"/>
      <c r="E11" s="77"/>
      <c r="F11" s="77"/>
      <c r="G11" s="77"/>
      <c r="H11" s="76"/>
      <c r="I11" s="203">
        <f>SUM(I8:I10)</f>
        <v>0</v>
      </c>
      <c r="J11" s="150">
        <f>SUM(J8:J10)</f>
        <v>0</v>
      </c>
      <c r="K11" s="493"/>
      <c r="L11" s="134"/>
      <c r="M11" s="227">
        <f>SUM(M8:M10)</f>
        <v>0</v>
      </c>
      <c r="N11" s="78">
        <f>SUM(N8:N10)</f>
        <v>0</v>
      </c>
      <c r="O11" s="79" t="str">
        <f>IFERROR(AVERAGE(O8:O10),"")</f>
        <v/>
      </c>
      <c r="P11" s="630"/>
      <c r="Q11" s="630"/>
      <c r="R11" s="203">
        <f>SUM(R8:R10)</f>
        <v>0</v>
      </c>
      <c r="S11" s="80">
        <f>SUM(S8:S10)</f>
        <v>0</v>
      </c>
    </row>
    <row r="12" spans="1:19" ht="31.5" customHeight="1">
      <c r="A12" s="595" t="s">
        <v>212</v>
      </c>
      <c r="B12" s="220">
        <f>B10+1</f>
        <v>339</v>
      </c>
      <c r="C12" s="236" t="s">
        <v>209</v>
      </c>
      <c r="D12" s="246"/>
      <c r="E12" s="66"/>
      <c r="F12" s="66"/>
      <c r="G12" s="214"/>
      <c r="H12" s="215"/>
      <c r="I12" s="61"/>
      <c r="J12" s="149">
        <f t="shared" si="0"/>
        <v>0</v>
      </c>
      <c r="K12" s="238"/>
      <c r="L12" s="135"/>
      <c r="M12" s="228"/>
      <c r="N12" s="62"/>
      <c r="O12" s="131" t="str">
        <f t="shared" si="1"/>
        <v/>
      </c>
      <c r="P12" s="630"/>
      <c r="Q12" s="630"/>
      <c r="R12" s="61"/>
      <c r="S12" s="431"/>
    </row>
    <row r="13" spans="1:19" ht="31.5" customHeight="1">
      <c r="A13" s="596"/>
      <c r="B13" s="219">
        <f>B12+1</f>
        <v>340</v>
      </c>
      <c r="C13" s="237" t="s">
        <v>210</v>
      </c>
      <c r="D13" s="247"/>
      <c r="E13" s="68"/>
      <c r="F13" s="68"/>
      <c r="G13" s="216"/>
      <c r="H13" s="217"/>
      <c r="I13" s="61"/>
      <c r="J13" s="149">
        <f t="shared" si="0"/>
        <v>0</v>
      </c>
      <c r="K13" s="239"/>
      <c r="L13" s="133"/>
      <c r="M13" s="226"/>
      <c r="N13" s="62"/>
      <c r="O13" s="131" t="str">
        <f t="shared" si="1"/>
        <v/>
      </c>
      <c r="P13" s="630"/>
      <c r="Q13" s="630"/>
      <c r="R13" s="61"/>
      <c r="S13" s="430"/>
    </row>
    <row r="14" spans="1:19" ht="31.5" customHeight="1">
      <c r="A14" s="596"/>
      <c r="B14" s="219">
        <f>B13+1</f>
        <v>341</v>
      </c>
      <c r="C14" s="237" t="s">
        <v>211</v>
      </c>
      <c r="D14" s="248"/>
      <c r="E14" s="68"/>
      <c r="F14" s="68"/>
      <c r="G14" s="216"/>
      <c r="H14" s="217"/>
      <c r="I14" s="61"/>
      <c r="J14" s="149">
        <f t="shared" si="0"/>
        <v>0</v>
      </c>
      <c r="K14" s="240"/>
      <c r="L14" s="133"/>
      <c r="M14" s="226"/>
      <c r="N14" s="62"/>
      <c r="O14" s="131" t="str">
        <f t="shared" si="1"/>
        <v/>
      </c>
      <c r="P14" s="630"/>
      <c r="Q14" s="630"/>
      <c r="R14" s="61"/>
      <c r="S14" s="430"/>
    </row>
    <row r="15" spans="1:19">
      <c r="A15" s="597"/>
      <c r="B15" s="75"/>
      <c r="C15" s="76"/>
      <c r="D15" s="77"/>
      <c r="E15" s="77"/>
      <c r="F15" s="77"/>
      <c r="G15" s="77"/>
      <c r="H15" s="76"/>
      <c r="I15" s="203">
        <f>SUM(I12:I14)</f>
        <v>0</v>
      </c>
      <c r="J15" s="150">
        <f>SUM(J12:J14)</f>
        <v>0</v>
      </c>
      <c r="K15" s="493"/>
      <c r="L15" s="134"/>
      <c r="M15" s="227">
        <f>SUM(M12:M14)</f>
        <v>0</v>
      </c>
      <c r="N15" s="78">
        <f>SUM(N12:N14)</f>
        <v>0</v>
      </c>
      <c r="O15" s="79" t="str">
        <f>IFERROR(AVERAGE(O12:O14),"")</f>
        <v/>
      </c>
      <c r="P15" s="475" t="str">
        <f>IFERROR(AVERAGE(O8:O10,O12:O14),"")</f>
        <v/>
      </c>
      <c r="Q15" s="475" t="str">
        <f>IFERROR(AVERAGE(O8:O10,O12:O14),"")</f>
        <v/>
      </c>
      <c r="R15" s="203">
        <f>SUM(R12:R14)</f>
        <v>0</v>
      </c>
      <c r="S15" s="80">
        <f>SUM(S12:S14)</f>
        <v>0</v>
      </c>
    </row>
    <row r="16" spans="1:19" ht="35.25" customHeight="1">
      <c r="A16" s="478" t="s">
        <v>208</v>
      </c>
      <c r="B16" s="479"/>
      <c r="C16" s="479"/>
      <c r="D16" s="479"/>
      <c r="E16" s="479"/>
      <c r="F16" s="479"/>
      <c r="G16" s="479"/>
      <c r="H16" s="480"/>
      <c r="I16" s="204">
        <f>I17+I34+I39</f>
        <v>0</v>
      </c>
      <c r="J16" s="93">
        <f>J17+J34+J39</f>
        <v>0</v>
      </c>
      <c r="K16" s="495"/>
      <c r="L16" s="137"/>
      <c r="M16" s="95"/>
      <c r="N16" s="96"/>
      <c r="O16" s="94"/>
      <c r="P16" s="94"/>
      <c r="Q16" s="97"/>
      <c r="R16" s="204">
        <f>R17+R34+R39</f>
        <v>0</v>
      </c>
      <c r="S16" s="98">
        <f>S17+S34+S39</f>
        <v>0</v>
      </c>
    </row>
    <row r="17" spans="1:19" ht="30.75" customHeight="1">
      <c r="A17" s="486" t="s">
        <v>213</v>
      </c>
      <c r="B17" s="487"/>
      <c r="C17" s="487"/>
      <c r="D17" s="485"/>
      <c r="E17" s="422" t="s">
        <v>139</v>
      </c>
      <c r="F17" s="423" t="s">
        <v>140</v>
      </c>
      <c r="G17" s="423" t="s">
        <v>141</v>
      </c>
      <c r="H17" s="424" t="s">
        <v>142</v>
      </c>
      <c r="I17" s="425">
        <f>I23+I33</f>
        <v>0</v>
      </c>
      <c r="J17" s="426">
        <f>J23+J33</f>
        <v>0</v>
      </c>
      <c r="K17" s="494"/>
      <c r="L17" s="432"/>
      <c r="M17" s="434"/>
      <c r="N17" s="435"/>
      <c r="O17" s="428"/>
      <c r="P17" s="491"/>
      <c r="Q17" s="492"/>
      <c r="R17" s="425">
        <f>R23+R33</f>
        <v>0</v>
      </c>
      <c r="S17" s="429">
        <f>S23+S33</f>
        <v>0</v>
      </c>
    </row>
    <row r="18" spans="1:19" ht="31.5" customHeight="1">
      <c r="A18" s="582" t="s">
        <v>214</v>
      </c>
      <c r="B18" s="219">
        <f>B14+1</f>
        <v>342</v>
      </c>
      <c r="C18" s="236" t="s">
        <v>216</v>
      </c>
      <c r="D18" s="246"/>
      <c r="E18" s="58"/>
      <c r="F18" s="68"/>
      <c r="G18" s="223"/>
      <c r="H18" s="224"/>
      <c r="I18" s="208"/>
      <c r="J18" s="149">
        <f t="shared" ref="J18:J22" si="2">I18/623</f>
        <v>0</v>
      </c>
      <c r="K18" s="238"/>
      <c r="L18" s="136"/>
      <c r="M18" s="229"/>
      <c r="N18" s="62"/>
      <c r="O18" s="131" t="str">
        <f t="shared" ref="O18:O22" si="3">IF(M18,MIN(1,N18/M18),"")</f>
        <v/>
      </c>
      <c r="P18" s="624"/>
      <c r="Q18" s="633"/>
      <c r="R18" s="208"/>
      <c r="S18" s="433"/>
    </row>
    <row r="19" spans="1:19" ht="31.5" customHeight="1">
      <c r="A19" s="583"/>
      <c r="B19" s="219">
        <f>B18+1</f>
        <v>343</v>
      </c>
      <c r="C19" s="237" t="s">
        <v>217</v>
      </c>
      <c r="D19" s="247"/>
      <c r="E19" s="58"/>
      <c r="F19" s="68"/>
      <c r="G19" s="223"/>
      <c r="H19" s="224"/>
      <c r="I19" s="208"/>
      <c r="J19" s="149">
        <f t="shared" si="2"/>
        <v>0</v>
      </c>
      <c r="K19" s="239"/>
      <c r="L19" s="133"/>
      <c r="M19" s="226"/>
      <c r="N19" s="62"/>
      <c r="O19" s="131" t="str">
        <f t="shared" si="3"/>
        <v/>
      </c>
      <c r="P19" s="625"/>
      <c r="Q19" s="634"/>
      <c r="R19" s="208"/>
      <c r="S19" s="430"/>
    </row>
    <row r="20" spans="1:19" ht="31.5" customHeight="1">
      <c r="A20" s="583"/>
      <c r="B20" s="219">
        <f t="shared" ref="B20:B22" si="4">B19+1</f>
        <v>344</v>
      </c>
      <c r="C20" s="237" t="s">
        <v>218</v>
      </c>
      <c r="D20" s="247"/>
      <c r="E20" s="58"/>
      <c r="F20" s="68"/>
      <c r="G20" s="68"/>
      <c r="H20" s="224"/>
      <c r="I20" s="208"/>
      <c r="J20" s="149">
        <f t="shared" si="2"/>
        <v>0</v>
      </c>
      <c r="K20" s="239"/>
      <c r="L20" s="133"/>
      <c r="M20" s="226"/>
      <c r="N20" s="62"/>
      <c r="O20" s="131" t="str">
        <f t="shared" si="3"/>
        <v/>
      </c>
      <c r="P20" s="625"/>
      <c r="Q20" s="634"/>
      <c r="R20" s="208"/>
      <c r="S20" s="430"/>
    </row>
    <row r="21" spans="1:19" ht="31.5" customHeight="1">
      <c r="A21" s="583"/>
      <c r="B21" s="219">
        <f t="shared" si="4"/>
        <v>345</v>
      </c>
      <c r="C21" s="237" t="s">
        <v>219</v>
      </c>
      <c r="D21" s="247"/>
      <c r="E21" s="68"/>
      <c r="F21" s="223"/>
      <c r="G21" s="223"/>
      <c r="H21" s="224"/>
      <c r="I21" s="208"/>
      <c r="J21" s="149">
        <f t="shared" si="2"/>
        <v>0</v>
      </c>
      <c r="K21" s="239"/>
      <c r="L21" s="133"/>
      <c r="M21" s="226"/>
      <c r="N21" s="62"/>
      <c r="O21" s="131" t="str">
        <f t="shared" si="3"/>
        <v/>
      </c>
      <c r="P21" s="625"/>
      <c r="Q21" s="634"/>
      <c r="R21" s="208"/>
      <c r="S21" s="430"/>
    </row>
    <row r="22" spans="1:19" ht="31.5" customHeight="1">
      <c r="A22" s="583"/>
      <c r="B22" s="219">
        <f t="shared" si="4"/>
        <v>346</v>
      </c>
      <c r="C22" s="237" t="s">
        <v>220</v>
      </c>
      <c r="D22" s="247"/>
      <c r="E22" s="68"/>
      <c r="F22" s="68"/>
      <c r="G22" s="223"/>
      <c r="H22" s="224"/>
      <c r="I22" s="208"/>
      <c r="J22" s="149">
        <f t="shared" si="2"/>
        <v>0</v>
      </c>
      <c r="K22" s="240"/>
      <c r="L22" s="133"/>
      <c r="M22" s="226"/>
      <c r="N22" s="62"/>
      <c r="O22" s="131" t="str">
        <f t="shared" si="3"/>
        <v/>
      </c>
      <c r="P22" s="625"/>
      <c r="Q22" s="634"/>
      <c r="R22" s="208"/>
      <c r="S22" s="430"/>
    </row>
    <row r="23" spans="1:19">
      <c r="A23" s="584"/>
      <c r="B23" s="75"/>
      <c r="C23" s="99"/>
      <c r="D23" s="144"/>
      <c r="E23" s="77"/>
      <c r="F23" s="77"/>
      <c r="G23" s="77"/>
      <c r="H23" s="76"/>
      <c r="I23" s="203">
        <f>SUM(I18:I22)</f>
        <v>0</v>
      </c>
      <c r="J23" s="150">
        <f>SUM(J18:J22)</f>
        <v>0</v>
      </c>
      <c r="K23" s="493"/>
      <c r="L23" s="134"/>
      <c r="M23" s="227">
        <f>SUM(M18:M22)</f>
        <v>0</v>
      </c>
      <c r="N23" s="78">
        <f>SUM(N18:N22)</f>
        <v>0</v>
      </c>
      <c r="O23" s="79" t="str">
        <f>IFERROR(AVERAGE(O18:O22),"")</f>
        <v/>
      </c>
      <c r="P23" s="625"/>
      <c r="Q23" s="634"/>
      <c r="R23" s="203">
        <f>SUM(R18:R22)</f>
        <v>0</v>
      </c>
      <c r="S23" s="80">
        <f>SUM(S18:S22)</f>
        <v>0</v>
      </c>
    </row>
    <row r="24" spans="1:19" ht="31.5" customHeight="1">
      <c r="A24" s="585" t="s">
        <v>215</v>
      </c>
      <c r="B24" s="219">
        <f>B22+1</f>
        <v>347</v>
      </c>
      <c r="C24" s="236" t="s">
        <v>221</v>
      </c>
      <c r="D24" s="246"/>
      <c r="E24" s="68"/>
      <c r="F24" s="223"/>
      <c r="G24" s="223"/>
      <c r="H24" s="224"/>
      <c r="I24" s="208"/>
      <c r="J24" s="149">
        <f t="shared" ref="J24:J32" si="5">I24/623</f>
        <v>0</v>
      </c>
      <c r="K24" s="238"/>
      <c r="L24" s="225"/>
      <c r="M24" s="226"/>
      <c r="N24" s="62"/>
      <c r="O24" s="131" t="str">
        <f>IF(M24,MIN(1,N24/M24),"")</f>
        <v/>
      </c>
      <c r="P24" s="625"/>
      <c r="Q24" s="634"/>
      <c r="R24" s="208"/>
      <c r="S24" s="430"/>
    </row>
    <row r="25" spans="1:19" ht="31.5" customHeight="1">
      <c r="A25" s="583"/>
      <c r="B25" s="219">
        <f>B24+1</f>
        <v>348</v>
      </c>
      <c r="C25" s="237" t="s">
        <v>222</v>
      </c>
      <c r="D25" s="247"/>
      <c r="E25" s="68"/>
      <c r="F25" s="68"/>
      <c r="G25" s="68"/>
      <c r="H25" s="224"/>
      <c r="I25" s="208"/>
      <c r="J25" s="149">
        <f t="shared" si="5"/>
        <v>0</v>
      </c>
      <c r="K25" s="239"/>
      <c r="L25" s="225"/>
      <c r="M25" s="226"/>
      <c r="N25" s="62"/>
      <c r="O25" s="131" t="str">
        <f t="shared" ref="O25:O32" si="6">IF(M25,MIN(1,N25/M25),"")</f>
        <v/>
      </c>
      <c r="P25" s="625"/>
      <c r="Q25" s="634"/>
      <c r="R25" s="208"/>
      <c r="S25" s="430"/>
    </row>
    <row r="26" spans="1:19" ht="31.5" customHeight="1">
      <c r="A26" s="583"/>
      <c r="B26" s="219">
        <f t="shared" ref="B26:B32" si="7">B25+1</f>
        <v>349</v>
      </c>
      <c r="C26" s="237" t="s">
        <v>223</v>
      </c>
      <c r="D26" s="247"/>
      <c r="E26" s="68"/>
      <c r="F26" s="223"/>
      <c r="G26" s="223"/>
      <c r="H26" s="224"/>
      <c r="I26" s="208"/>
      <c r="J26" s="149">
        <f t="shared" si="5"/>
        <v>0</v>
      </c>
      <c r="K26" s="239"/>
      <c r="L26" s="225"/>
      <c r="M26" s="226"/>
      <c r="N26" s="62"/>
      <c r="O26" s="131" t="str">
        <f t="shared" si="6"/>
        <v/>
      </c>
      <c r="P26" s="625"/>
      <c r="Q26" s="634"/>
      <c r="R26" s="208"/>
      <c r="S26" s="430"/>
    </row>
    <row r="27" spans="1:19" ht="31.5" customHeight="1">
      <c r="A27" s="583"/>
      <c r="B27" s="219">
        <f t="shared" si="7"/>
        <v>350</v>
      </c>
      <c r="C27" s="237" t="s">
        <v>224</v>
      </c>
      <c r="D27" s="247"/>
      <c r="E27" s="68"/>
      <c r="F27" s="223"/>
      <c r="G27" s="223"/>
      <c r="H27" s="224"/>
      <c r="I27" s="208"/>
      <c r="J27" s="149">
        <f t="shared" si="5"/>
        <v>0</v>
      </c>
      <c r="K27" s="239"/>
      <c r="L27" s="225"/>
      <c r="M27" s="233"/>
      <c r="N27" s="62"/>
      <c r="O27" s="131" t="str">
        <f t="shared" si="6"/>
        <v/>
      </c>
      <c r="P27" s="625"/>
      <c r="Q27" s="634"/>
      <c r="R27" s="208"/>
      <c r="S27" s="430"/>
    </row>
    <row r="28" spans="1:19" ht="31.5" customHeight="1">
      <c r="A28" s="583"/>
      <c r="B28" s="219">
        <f t="shared" si="7"/>
        <v>351</v>
      </c>
      <c r="C28" s="237" t="s">
        <v>225</v>
      </c>
      <c r="D28" s="247"/>
      <c r="E28" s="68"/>
      <c r="F28" s="68"/>
      <c r="G28" s="223"/>
      <c r="H28" s="224"/>
      <c r="I28" s="208"/>
      <c r="J28" s="149">
        <f t="shared" si="5"/>
        <v>0</v>
      </c>
      <c r="K28" s="239"/>
      <c r="L28" s="225"/>
      <c r="M28" s="226"/>
      <c r="N28" s="62"/>
      <c r="O28" s="131" t="str">
        <f t="shared" si="6"/>
        <v/>
      </c>
      <c r="P28" s="625"/>
      <c r="Q28" s="634"/>
      <c r="R28" s="208"/>
      <c r="S28" s="430"/>
    </row>
    <row r="29" spans="1:19" ht="31.5" customHeight="1">
      <c r="A29" s="583"/>
      <c r="B29" s="219">
        <f t="shared" si="7"/>
        <v>352</v>
      </c>
      <c r="C29" s="237" t="s">
        <v>226</v>
      </c>
      <c r="D29" s="247"/>
      <c r="E29" s="68"/>
      <c r="F29" s="68"/>
      <c r="G29" s="223"/>
      <c r="H29" s="224"/>
      <c r="I29" s="208"/>
      <c r="J29" s="149">
        <f t="shared" si="5"/>
        <v>0</v>
      </c>
      <c r="K29" s="239"/>
      <c r="L29" s="225"/>
      <c r="M29" s="226"/>
      <c r="N29" s="62"/>
      <c r="O29" s="131" t="str">
        <f t="shared" si="6"/>
        <v/>
      </c>
      <c r="P29" s="625"/>
      <c r="Q29" s="634"/>
      <c r="R29" s="208"/>
      <c r="S29" s="430"/>
    </row>
    <row r="30" spans="1:19" ht="31.5" customHeight="1">
      <c r="A30" s="583"/>
      <c r="B30" s="219">
        <f t="shared" si="7"/>
        <v>353</v>
      </c>
      <c r="C30" s="237" t="s">
        <v>227</v>
      </c>
      <c r="D30" s="247"/>
      <c r="E30" s="68"/>
      <c r="F30" s="68"/>
      <c r="G30" s="68"/>
      <c r="H30" s="224"/>
      <c r="I30" s="208"/>
      <c r="J30" s="149">
        <f t="shared" si="5"/>
        <v>0</v>
      </c>
      <c r="K30" s="239"/>
      <c r="L30" s="225"/>
      <c r="M30" s="226"/>
      <c r="N30" s="62"/>
      <c r="O30" s="131" t="str">
        <f t="shared" si="6"/>
        <v/>
      </c>
      <c r="P30" s="625"/>
      <c r="Q30" s="634"/>
      <c r="R30" s="208"/>
      <c r="S30" s="430"/>
    </row>
    <row r="31" spans="1:19" ht="31.5" customHeight="1">
      <c r="A31" s="586"/>
      <c r="B31" s="219">
        <f t="shared" si="7"/>
        <v>354</v>
      </c>
      <c r="C31" s="237" t="s">
        <v>228</v>
      </c>
      <c r="D31" s="247"/>
      <c r="E31" s="68"/>
      <c r="F31" s="68"/>
      <c r="G31" s="68"/>
      <c r="H31" s="224"/>
      <c r="I31" s="208"/>
      <c r="J31" s="149">
        <f t="shared" si="5"/>
        <v>0</v>
      </c>
      <c r="K31" s="239"/>
      <c r="L31" s="225"/>
      <c r="M31" s="226"/>
      <c r="N31" s="62"/>
      <c r="O31" s="131" t="str">
        <f t="shared" si="6"/>
        <v/>
      </c>
      <c r="P31" s="625"/>
      <c r="Q31" s="634"/>
      <c r="R31" s="208"/>
      <c r="S31" s="430"/>
    </row>
    <row r="32" spans="1:19" ht="31.5" customHeight="1">
      <c r="A32" s="586"/>
      <c r="B32" s="219">
        <f t="shared" si="7"/>
        <v>355</v>
      </c>
      <c r="C32" s="237" t="s">
        <v>229</v>
      </c>
      <c r="D32" s="247"/>
      <c r="E32" s="68"/>
      <c r="F32" s="68"/>
      <c r="G32" s="68"/>
      <c r="H32" s="224"/>
      <c r="I32" s="208"/>
      <c r="J32" s="149">
        <f t="shared" si="5"/>
        <v>0</v>
      </c>
      <c r="K32" s="240"/>
      <c r="L32" s="225"/>
      <c r="M32" s="226"/>
      <c r="N32" s="62"/>
      <c r="O32" s="131" t="str">
        <f t="shared" si="6"/>
        <v/>
      </c>
      <c r="P32" s="625"/>
      <c r="Q32" s="634"/>
      <c r="R32" s="208"/>
      <c r="S32" s="430"/>
    </row>
    <row r="33" spans="1:19">
      <c r="A33" s="587"/>
      <c r="B33" s="75"/>
      <c r="C33" s="99"/>
      <c r="D33" s="144"/>
      <c r="E33" s="77"/>
      <c r="F33" s="77"/>
      <c r="G33" s="77"/>
      <c r="H33" s="76"/>
      <c r="I33" s="203">
        <f>SUM(I24:I32)</f>
        <v>0</v>
      </c>
      <c r="J33" s="150">
        <f>SUM(J24:J32)</f>
        <v>0</v>
      </c>
      <c r="K33" s="493"/>
      <c r="L33" s="134"/>
      <c r="M33" s="234">
        <f>SUM(M24:M32)</f>
        <v>0</v>
      </c>
      <c r="N33" s="78">
        <f>SUM(N24:N32)</f>
        <v>0</v>
      </c>
      <c r="O33" s="79" t="str">
        <f>IFERROR(AVERAGE(O24:O32),"")</f>
        <v/>
      </c>
      <c r="P33" s="475" t="str">
        <f>IFERROR(AVERAGE(O18:O22,O24:O32),"")</f>
        <v/>
      </c>
      <c r="Q33" s="634"/>
      <c r="R33" s="203">
        <f>SUM(R24:R32)</f>
        <v>0</v>
      </c>
      <c r="S33" s="80">
        <f>SUM(S24:S32)</f>
        <v>0</v>
      </c>
    </row>
    <row r="34" spans="1:19" ht="30.75" customHeight="1">
      <c r="A34" s="486" t="s">
        <v>230</v>
      </c>
      <c r="B34" s="487"/>
      <c r="C34" s="487"/>
      <c r="D34" s="485"/>
      <c r="E34" s="422" t="s">
        <v>139</v>
      </c>
      <c r="F34" s="423" t="s">
        <v>140</v>
      </c>
      <c r="G34" s="423" t="s">
        <v>141</v>
      </c>
      <c r="H34" s="424" t="s">
        <v>142</v>
      </c>
      <c r="I34" s="425">
        <f>I38</f>
        <v>0</v>
      </c>
      <c r="J34" s="426">
        <f>J38</f>
        <v>0</v>
      </c>
      <c r="K34" s="494"/>
      <c r="L34" s="432"/>
      <c r="M34" s="434"/>
      <c r="N34" s="435"/>
      <c r="O34" s="428"/>
      <c r="P34" s="491"/>
      <c r="Q34" s="634"/>
      <c r="R34" s="425">
        <f>R38</f>
        <v>0</v>
      </c>
      <c r="S34" s="429">
        <f>S38</f>
        <v>0</v>
      </c>
    </row>
    <row r="35" spans="1:19" ht="31.5" customHeight="1">
      <c r="A35" s="612" t="s">
        <v>231</v>
      </c>
      <c r="B35" s="219">
        <f>B32+1</f>
        <v>356</v>
      </c>
      <c r="C35" s="236" t="s">
        <v>232</v>
      </c>
      <c r="D35" s="246"/>
      <c r="E35" s="68"/>
      <c r="F35" s="68"/>
      <c r="G35" s="223"/>
      <c r="H35" s="224"/>
      <c r="I35" s="208"/>
      <c r="J35" s="149">
        <f t="shared" ref="J35:J37" si="8">I35/623</f>
        <v>0</v>
      </c>
      <c r="K35" s="238"/>
      <c r="L35" s="225"/>
      <c r="M35" s="436"/>
      <c r="N35" s="62"/>
      <c r="O35" s="131" t="str">
        <f t="shared" ref="O35:O37" si="9">IF(M35,MIN(1,N35/M35),"")</f>
        <v/>
      </c>
      <c r="P35" s="632"/>
      <c r="Q35" s="634"/>
      <c r="R35" s="208"/>
      <c r="S35" s="430"/>
    </row>
    <row r="36" spans="1:19" ht="31.5" customHeight="1">
      <c r="A36" s="613"/>
      <c r="B36" s="219">
        <f>B35+1</f>
        <v>357</v>
      </c>
      <c r="C36" s="237" t="s">
        <v>233</v>
      </c>
      <c r="D36" s="247"/>
      <c r="E36" s="68"/>
      <c r="F36" s="68"/>
      <c r="G36" s="223"/>
      <c r="H36" s="224"/>
      <c r="I36" s="208"/>
      <c r="J36" s="149">
        <f t="shared" si="8"/>
        <v>0</v>
      </c>
      <c r="K36" s="239"/>
      <c r="L36" s="225"/>
      <c r="M36" s="436"/>
      <c r="N36" s="62"/>
      <c r="O36" s="131" t="str">
        <f t="shared" si="9"/>
        <v/>
      </c>
      <c r="P36" s="625"/>
      <c r="Q36" s="634"/>
      <c r="R36" s="208"/>
      <c r="S36" s="430"/>
    </row>
    <row r="37" spans="1:19" ht="31.5" customHeight="1">
      <c r="A37" s="613"/>
      <c r="B37" s="219">
        <f>B36+1</f>
        <v>358</v>
      </c>
      <c r="C37" s="237" t="s">
        <v>234</v>
      </c>
      <c r="D37" s="248"/>
      <c r="E37" s="68"/>
      <c r="F37" s="68"/>
      <c r="G37" s="223"/>
      <c r="H37" s="224"/>
      <c r="I37" s="208"/>
      <c r="J37" s="149">
        <f t="shared" si="8"/>
        <v>0</v>
      </c>
      <c r="K37" s="240"/>
      <c r="L37" s="225"/>
      <c r="M37" s="436"/>
      <c r="N37" s="62"/>
      <c r="O37" s="131" t="str">
        <f t="shared" si="9"/>
        <v/>
      </c>
      <c r="P37" s="625"/>
      <c r="Q37" s="634"/>
      <c r="R37" s="208"/>
      <c r="S37" s="430"/>
    </row>
    <row r="38" spans="1:19">
      <c r="A38" s="613"/>
      <c r="B38" s="75"/>
      <c r="C38" s="99"/>
      <c r="D38" s="144"/>
      <c r="E38" s="77"/>
      <c r="F38" s="77"/>
      <c r="G38" s="77"/>
      <c r="H38" s="76"/>
      <c r="I38" s="203">
        <f>SUM(I35:I37)</f>
        <v>0</v>
      </c>
      <c r="J38" s="150">
        <f>SUM(J35:J37)</f>
        <v>0</v>
      </c>
      <c r="K38" s="493"/>
      <c r="L38" s="134"/>
      <c r="M38" s="227">
        <f>SUM(M35:M37)</f>
        <v>0</v>
      </c>
      <c r="N38" s="78">
        <f>SUM(N35:N37)</f>
        <v>0</v>
      </c>
      <c r="O38" s="79" t="str">
        <f>IFERROR(AVERAGE(O35:O37),"")</f>
        <v/>
      </c>
      <c r="P38" s="475" t="str">
        <f>IFERROR(AVERAGE(O35:O37),"")</f>
        <v/>
      </c>
      <c r="Q38" s="634"/>
      <c r="R38" s="203">
        <f>SUM(R35:R37)</f>
        <v>0</v>
      </c>
      <c r="S38" s="80">
        <f>SUM(S35:S37)</f>
        <v>0</v>
      </c>
    </row>
    <row r="39" spans="1:19" ht="30.75" customHeight="1">
      <c r="A39" s="486" t="s">
        <v>235</v>
      </c>
      <c r="B39" s="487"/>
      <c r="C39" s="487"/>
      <c r="D39" s="485"/>
      <c r="E39" s="422" t="s">
        <v>139</v>
      </c>
      <c r="F39" s="423" t="s">
        <v>140</v>
      </c>
      <c r="G39" s="423" t="s">
        <v>141</v>
      </c>
      <c r="H39" s="424" t="s">
        <v>142</v>
      </c>
      <c r="I39" s="425">
        <f>I44</f>
        <v>0</v>
      </c>
      <c r="J39" s="426">
        <f>J44</f>
        <v>0</v>
      </c>
      <c r="K39" s="494"/>
      <c r="L39" s="432"/>
      <c r="M39" s="434"/>
      <c r="N39" s="435"/>
      <c r="O39" s="428"/>
      <c r="P39" s="491"/>
      <c r="Q39" s="634"/>
      <c r="R39" s="425">
        <f>R44</f>
        <v>0</v>
      </c>
      <c r="S39" s="429">
        <f>S44</f>
        <v>0</v>
      </c>
    </row>
    <row r="40" spans="1:19" ht="31.5" customHeight="1">
      <c r="A40" s="583" t="s">
        <v>236</v>
      </c>
      <c r="B40" s="219">
        <f>B37+1</f>
        <v>359</v>
      </c>
      <c r="C40" s="236" t="s">
        <v>252</v>
      </c>
      <c r="D40" s="246"/>
      <c r="E40" s="68"/>
      <c r="F40" s="223"/>
      <c r="G40" s="223"/>
      <c r="H40" s="224"/>
      <c r="I40" s="208"/>
      <c r="J40" s="149">
        <f t="shared" ref="J40:J43" si="10">I40/623</f>
        <v>0</v>
      </c>
      <c r="K40" s="238"/>
      <c r="L40" s="225"/>
      <c r="M40" s="436"/>
      <c r="N40" s="62"/>
      <c r="O40" s="131" t="str">
        <f>IF(M40,MIN(1,N40/M40),"")</f>
        <v/>
      </c>
      <c r="P40" s="632"/>
      <c r="Q40" s="634"/>
      <c r="R40" s="208"/>
      <c r="S40" s="430"/>
    </row>
    <row r="41" spans="1:19" ht="31.5" customHeight="1">
      <c r="A41" s="583"/>
      <c r="B41" s="219">
        <f>B40+1</f>
        <v>360</v>
      </c>
      <c r="C41" s="237" t="s">
        <v>253</v>
      </c>
      <c r="D41" s="247"/>
      <c r="E41" s="68"/>
      <c r="F41" s="68"/>
      <c r="G41" s="223"/>
      <c r="H41" s="67"/>
      <c r="I41" s="208"/>
      <c r="J41" s="149">
        <f t="shared" si="10"/>
        <v>0</v>
      </c>
      <c r="K41" s="239"/>
      <c r="L41" s="225"/>
      <c r="M41" s="436"/>
      <c r="N41" s="62"/>
      <c r="O41" s="132" t="str">
        <f t="shared" ref="O41:O43" si="11">IF(M41,MIN(1,N41/M41),"")</f>
        <v/>
      </c>
      <c r="P41" s="625"/>
      <c r="Q41" s="634"/>
      <c r="R41" s="208"/>
      <c r="S41" s="430"/>
    </row>
    <row r="42" spans="1:19" ht="31.5" customHeight="1">
      <c r="A42" s="615"/>
      <c r="B42" s="219">
        <f t="shared" ref="B42:B43" si="12">B41+1</f>
        <v>361</v>
      </c>
      <c r="C42" s="237" t="s">
        <v>254</v>
      </c>
      <c r="D42" s="248"/>
      <c r="E42" s="68"/>
      <c r="F42" s="223"/>
      <c r="G42" s="223"/>
      <c r="H42" s="224"/>
      <c r="I42" s="208"/>
      <c r="J42" s="149">
        <f t="shared" si="10"/>
        <v>0</v>
      </c>
      <c r="K42" s="239"/>
      <c r="L42" s="225"/>
      <c r="M42" s="436"/>
      <c r="N42" s="62"/>
      <c r="O42" s="132" t="str">
        <f t="shared" si="11"/>
        <v/>
      </c>
      <c r="P42" s="625"/>
      <c r="Q42" s="634"/>
      <c r="R42" s="208"/>
      <c r="S42" s="430"/>
    </row>
    <row r="43" spans="1:19" ht="31.5" customHeight="1">
      <c r="A43" s="615"/>
      <c r="B43" s="219">
        <f t="shared" si="12"/>
        <v>362</v>
      </c>
      <c r="C43" s="222" t="s">
        <v>255</v>
      </c>
      <c r="D43" s="232"/>
      <c r="E43" s="68"/>
      <c r="F43" s="223"/>
      <c r="G43" s="223"/>
      <c r="H43" s="224"/>
      <c r="I43" s="208"/>
      <c r="J43" s="149">
        <f t="shared" si="10"/>
        <v>0</v>
      </c>
      <c r="K43" s="240"/>
      <c r="L43" s="225"/>
      <c r="M43" s="436"/>
      <c r="N43" s="62"/>
      <c r="O43" s="132" t="str">
        <f t="shared" si="11"/>
        <v/>
      </c>
      <c r="P43" s="625"/>
      <c r="Q43" s="634"/>
      <c r="R43" s="208"/>
      <c r="S43" s="430"/>
    </row>
    <row r="44" spans="1:19">
      <c r="A44" s="616"/>
      <c r="B44" s="63"/>
      <c r="C44" s="70"/>
      <c r="D44" s="134"/>
      <c r="E44" s="65"/>
      <c r="F44" s="65"/>
      <c r="G44" s="65"/>
      <c r="H44" s="64"/>
      <c r="I44" s="203">
        <f>SUM(I40:I43)</f>
        <v>0</v>
      </c>
      <c r="J44" s="150">
        <f>SUM(J40:J43)</f>
        <v>0</v>
      </c>
      <c r="K44" s="493"/>
      <c r="L44" s="134"/>
      <c r="M44" s="227">
        <f>SUM(M40:M43)</f>
        <v>0</v>
      </c>
      <c r="N44" s="78">
        <f>SUM(N40:N43)</f>
        <v>0</v>
      </c>
      <c r="O44" s="79" t="str">
        <f>IFERROR(AVERAGE(O40:O43),"")</f>
        <v/>
      </c>
      <c r="P44" s="475" t="str">
        <f>IFERROR(AVERAGE(O40:O43),"")</f>
        <v/>
      </c>
      <c r="Q44" s="475" t="str">
        <f>IFERROR(AVERAGE(O18:O22,O24:O32,O35:O37,O40:O43),"")</f>
        <v/>
      </c>
      <c r="R44" s="203">
        <f>SUM(R40:R43)</f>
        <v>0</v>
      </c>
      <c r="S44" s="80">
        <f>SUM(S40:S43)</f>
        <v>0</v>
      </c>
    </row>
    <row r="45" spans="1:19" ht="35.25" customHeight="1">
      <c r="A45" s="478" t="s">
        <v>237</v>
      </c>
      <c r="B45" s="479"/>
      <c r="C45" s="479"/>
      <c r="D45" s="479"/>
      <c r="E45" s="479"/>
      <c r="F45" s="479"/>
      <c r="G45" s="479"/>
      <c r="H45" s="480"/>
      <c r="I45" s="204">
        <f>I46+I55</f>
        <v>0</v>
      </c>
      <c r="J45" s="93">
        <f>J46+J55</f>
        <v>0</v>
      </c>
      <c r="K45" s="495"/>
      <c r="L45" s="137"/>
      <c r="M45" s="95"/>
      <c r="N45" s="96"/>
      <c r="O45" s="94"/>
      <c r="P45" s="94"/>
      <c r="Q45" s="97"/>
      <c r="R45" s="204">
        <f>R46+R55</f>
        <v>0</v>
      </c>
      <c r="S45" s="98">
        <f>S46+S55</f>
        <v>0</v>
      </c>
    </row>
    <row r="46" spans="1:19" ht="30.75" customHeight="1">
      <c r="A46" s="486" t="s">
        <v>238</v>
      </c>
      <c r="B46" s="487"/>
      <c r="C46" s="487"/>
      <c r="D46" s="485"/>
      <c r="E46" s="422" t="s">
        <v>139</v>
      </c>
      <c r="F46" s="423" t="s">
        <v>140</v>
      </c>
      <c r="G46" s="423" t="s">
        <v>141</v>
      </c>
      <c r="H46" s="424" t="s">
        <v>142</v>
      </c>
      <c r="I46" s="425">
        <f>I50+I54</f>
        <v>0</v>
      </c>
      <c r="J46" s="426">
        <f>J50+J54</f>
        <v>0</v>
      </c>
      <c r="K46" s="494"/>
      <c r="L46" s="432"/>
      <c r="M46" s="434"/>
      <c r="N46" s="435"/>
      <c r="O46" s="428"/>
      <c r="P46" s="491"/>
      <c r="Q46" s="492"/>
      <c r="R46" s="425">
        <f>R50+R54</f>
        <v>0</v>
      </c>
      <c r="S46" s="429">
        <f>S50+S54</f>
        <v>0</v>
      </c>
    </row>
    <row r="47" spans="1:19" ht="31.5" customHeight="1">
      <c r="A47" s="582" t="s">
        <v>239</v>
      </c>
      <c r="B47" s="219">
        <f>B43+1</f>
        <v>363</v>
      </c>
      <c r="C47" s="221" t="s">
        <v>256</v>
      </c>
      <c r="D47" s="230"/>
      <c r="E47" s="58"/>
      <c r="F47" s="223"/>
      <c r="G47" s="223"/>
      <c r="H47" s="224"/>
      <c r="I47" s="208"/>
      <c r="J47" s="149">
        <f t="shared" ref="J47:J49" si="13">I47/623</f>
        <v>0</v>
      </c>
      <c r="K47" s="238"/>
      <c r="L47" s="235"/>
      <c r="M47" s="229"/>
      <c r="N47" s="62"/>
      <c r="O47" s="131" t="str">
        <f t="shared" ref="O47:O49" si="14">IF(M47,MIN(1,N47/M47),"")</f>
        <v/>
      </c>
      <c r="P47" s="624"/>
      <c r="Q47" s="633"/>
      <c r="R47" s="208"/>
      <c r="S47" s="433"/>
    </row>
    <row r="48" spans="1:19" ht="31.5" customHeight="1">
      <c r="A48" s="596"/>
      <c r="B48" s="219">
        <f>B47+1</f>
        <v>364</v>
      </c>
      <c r="C48" s="222" t="s">
        <v>249</v>
      </c>
      <c r="D48" s="231"/>
      <c r="E48" s="68"/>
      <c r="F48" s="68"/>
      <c r="G48" s="68"/>
      <c r="H48" s="224"/>
      <c r="I48" s="208"/>
      <c r="J48" s="149">
        <f t="shared" si="13"/>
        <v>0</v>
      </c>
      <c r="K48" s="239"/>
      <c r="L48" s="225"/>
      <c r="M48" s="226"/>
      <c r="N48" s="62"/>
      <c r="O48" s="131" t="str">
        <f t="shared" si="14"/>
        <v/>
      </c>
      <c r="P48" s="625"/>
      <c r="Q48" s="634"/>
      <c r="R48" s="208"/>
      <c r="S48" s="430"/>
    </row>
    <row r="49" spans="1:19" ht="31.5" customHeight="1">
      <c r="A49" s="596"/>
      <c r="B49" s="219">
        <f>B48+1</f>
        <v>365</v>
      </c>
      <c r="C49" s="69" t="s">
        <v>250</v>
      </c>
      <c r="D49" s="154"/>
      <c r="E49" s="68"/>
      <c r="F49" s="68"/>
      <c r="G49" s="68"/>
      <c r="H49" s="67"/>
      <c r="I49" s="208"/>
      <c r="J49" s="149">
        <f t="shared" si="13"/>
        <v>0</v>
      </c>
      <c r="K49" s="240"/>
      <c r="L49" s="133"/>
      <c r="M49" s="226"/>
      <c r="N49" s="62"/>
      <c r="O49" s="131" t="str">
        <f t="shared" si="14"/>
        <v/>
      </c>
      <c r="P49" s="625"/>
      <c r="Q49" s="634"/>
      <c r="R49" s="208"/>
      <c r="S49" s="430"/>
    </row>
    <row r="50" spans="1:19">
      <c r="A50" s="597"/>
      <c r="B50" s="75"/>
      <c r="C50" s="99"/>
      <c r="D50" s="144"/>
      <c r="E50" s="77"/>
      <c r="F50" s="77"/>
      <c r="G50" s="77"/>
      <c r="H50" s="76"/>
      <c r="I50" s="203">
        <f>SUM(I47:I49)</f>
        <v>0</v>
      </c>
      <c r="J50" s="150">
        <f>SUM(J47:J49)</f>
        <v>0</v>
      </c>
      <c r="K50" s="493"/>
      <c r="L50" s="134"/>
      <c r="M50" s="227">
        <f>SUM(M47:M49)</f>
        <v>0</v>
      </c>
      <c r="N50" s="78">
        <f>SUM(N47:N49)</f>
        <v>0</v>
      </c>
      <c r="O50" s="79" t="str">
        <f>IFERROR(AVERAGE(O47:O49),"")</f>
        <v/>
      </c>
      <c r="P50" s="625"/>
      <c r="Q50" s="634"/>
      <c r="R50" s="203">
        <f>SUM(R47:R49)</f>
        <v>0</v>
      </c>
      <c r="S50" s="80">
        <f>SUM(S47:S49)</f>
        <v>0</v>
      </c>
    </row>
    <row r="51" spans="1:19" ht="31.5" customHeight="1">
      <c r="A51" s="585" t="s">
        <v>240</v>
      </c>
      <c r="B51" s="219">
        <f>B49+1</f>
        <v>366</v>
      </c>
      <c r="C51" s="222" t="s">
        <v>257</v>
      </c>
      <c r="D51" s="230"/>
      <c r="E51" s="68"/>
      <c r="F51" s="68"/>
      <c r="G51" s="68"/>
      <c r="H51" s="224"/>
      <c r="I51" s="208"/>
      <c r="J51" s="149">
        <f t="shared" ref="J51:J53" si="15">I51/623</f>
        <v>0</v>
      </c>
      <c r="K51" s="238"/>
      <c r="L51" s="225"/>
      <c r="M51" s="226"/>
      <c r="N51" s="62"/>
      <c r="O51" s="131" t="str">
        <f>IF(M51,MIN(1,N51/M51),"")</f>
        <v/>
      </c>
      <c r="P51" s="625"/>
      <c r="Q51" s="634"/>
      <c r="R51" s="208"/>
      <c r="S51" s="430"/>
    </row>
    <row r="52" spans="1:19" ht="31.5" customHeight="1">
      <c r="A52" s="586"/>
      <c r="B52" s="219">
        <f>B51+1</f>
        <v>367</v>
      </c>
      <c r="C52" s="69" t="s">
        <v>258</v>
      </c>
      <c r="D52" s="153"/>
      <c r="E52" s="68"/>
      <c r="F52" s="68"/>
      <c r="G52" s="68"/>
      <c r="H52" s="67"/>
      <c r="I52" s="208"/>
      <c r="J52" s="149">
        <f t="shared" si="15"/>
        <v>0</v>
      </c>
      <c r="K52" s="239"/>
      <c r="L52" s="133"/>
      <c r="M52" s="226"/>
      <c r="N52" s="62"/>
      <c r="O52" s="131" t="str">
        <f t="shared" ref="O52:O53" si="16">IF(M52,MIN(1,N52/M52),"")</f>
        <v/>
      </c>
      <c r="P52" s="625"/>
      <c r="Q52" s="634"/>
      <c r="R52" s="208"/>
      <c r="S52" s="430"/>
    </row>
    <row r="53" spans="1:19" ht="31.5" customHeight="1">
      <c r="A53" s="586"/>
      <c r="B53" s="219">
        <f>B52+1</f>
        <v>368</v>
      </c>
      <c r="C53" s="69" t="s">
        <v>259</v>
      </c>
      <c r="D53" s="154"/>
      <c r="E53" s="68"/>
      <c r="F53" s="68"/>
      <c r="G53" s="68"/>
      <c r="H53" s="67"/>
      <c r="I53" s="208"/>
      <c r="J53" s="149">
        <f t="shared" si="15"/>
        <v>0</v>
      </c>
      <c r="K53" s="240"/>
      <c r="L53" s="133"/>
      <c r="M53" s="226"/>
      <c r="N53" s="62"/>
      <c r="O53" s="131" t="str">
        <f t="shared" si="16"/>
        <v/>
      </c>
      <c r="P53" s="625"/>
      <c r="Q53" s="634"/>
      <c r="R53" s="208"/>
      <c r="S53" s="430"/>
    </row>
    <row r="54" spans="1:19">
      <c r="A54" s="587"/>
      <c r="B54" s="75"/>
      <c r="C54" s="99"/>
      <c r="D54" s="144"/>
      <c r="E54" s="77"/>
      <c r="F54" s="77"/>
      <c r="G54" s="77"/>
      <c r="H54" s="76"/>
      <c r="I54" s="203">
        <f>SUM(I51:I53)</f>
        <v>0</v>
      </c>
      <c r="J54" s="150">
        <f>SUM(J51:J53)</f>
        <v>0</v>
      </c>
      <c r="K54" s="493"/>
      <c r="L54" s="134"/>
      <c r="M54" s="227">
        <f>SUM(M51:M53)</f>
        <v>0</v>
      </c>
      <c r="N54" s="78">
        <f>SUM(N51:N53)</f>
        <v>0</v>
      </c>
      <c r="O54" s="79" t="str">
        <f>IFERROR(AVERAGE(O51:O53),"")</f>
        <v/>
      </c>
      <c r="P54" s="475" t="str">
        <f>IFERROR(AVERAGE(O47:O49,O51:O53),"")</f>
        <v/>
      </c>
      <c r="Q54" s="634"/>
      <c r="R54" s="203">
        <f>SUM(R51:R53)</f>
        <v>0</v>
      </c>
      <c r="S54" s="80">
        <f>SUM(S51:S53)</f>
        <v>0</v>
      </c>
    </row>
    <row r="55" spans="1:19" ht="30.75" customHeight="1">
      <c r="A55" s="486" t="s">
        <v>241</v>
      </c>
      <c r="B55" s="487"/>
      <c r="C55" s="487"/>
      <c r="D55" s="485"/>
      <c r="E55" s="422" t="s">
        <v>139</v>
      </c>
      <c r="F55" s="423" t="s">
        <v>140</v>
      </c>
      <c r="G55" s="423" t="s">
        <v>141</v>
      </c>
      <c r="H55" s="424" t="s">
        <v>142</v>
      </c>
      <c r="I55" s="425">
        <f>I59+I63</f>
        <v>0</v>
      </c>
      <c r="J55" s="426">
        <f>J59+J63</f>
        <v>0</v>
      </c>
      <c r="K55" s="494"/>
      <c r="L55" s="432"/>
      <c r="M55" s="434"/>
      <c r="N55" s="435"/>
      <c r="O55" s="428"/>
      <c r="P55" s="491"/>
      <c r="Q55" s="634"/>
      <c r="R55" s="425">
        <f>R59+R63</f>
        <v>0</v>
      </c>
      <c r="S55" s="429">
        <f>S59+S63</f>
        <v>0</v>
      </c>
    </row>
    <row r="56" spans="1:19" ht="30.65" customHeight="1">
      <c r="A56" s="612" t="s">
        <v>242</v>
      </c>
      <c r="B56" s="219">
        <f>B53+1</f>
        <v>369</v>
      </c>
      <c r="C56" s="222" t="s">
        <v>260</v>
      </c>
      <c r="D56" s="230"/>
      <c r="E56" s="68"/>
      <c r="F56" s="68"/>
      <c r="G56" s="223"/>
      <c r="H56" s="224"/>
      <c r="I56" s="208"/>
      <c r="J56" s="149">
        <f t="shared" ref="J56:J58" si="17">I56/623</f>
        <v>0</v>
      </c>
      <c r="K56" s="238"/>
      <c r="L56" s="225"/>
      <c r="M56" s="436"/>
      <c r="N56" s="62"/>
      <c r="O56" s="131" t="str">
        <f t="shared" ref="O56:O58" si="18">IF(M56,MIN(1,N56/M56),"")</f>
        <v/>
      </c>
      <c r="P56" s="632"/>
      <c r="Q56" s="634"/>
      <c r="R56" s="208"/>
      <c r="S56" s="430"/>
    </row>
    <row r="57" spans="1:19" ht="30.65" customHeight="1">
      <c r="A57" s="613"/>
      <c r="B57" s="219">
        <f>B56+1</f>
        <v>370</v>
      </c>
      <c r="C57" s="69" t="s">
        <v>261</v>
      </c>
      <c r="D57" s="153"/>
      <c r="E57" s="68"/>
      <c r="F57" s="68"/>
      <c r="G57" s="223"/>
      <c r="H57" s="224"/>
      <c r="I57" s="208"/>
      <c r="J57" s="149">
        <f t="shared" si="17"/>
        <v>0</v>
      </c>
      <c r="K57" s="239"/>
      <c r="L57" s="225"/>
      <c r="M57" s="436"/>
      <c r="N57" s="62"/>
      <c r="O57" s="131" t="str">
        <f t="shared" si="18"/>
        <v/>
      </c>
      <c r="P57" s="625"/>
      <c r="Q57" s="634"/>
      <c r="R57" s="208"/>
      <c r="S57" s="430"/>
    </row>
    <row r="58" spans="1:19" ht="30.65" customHeight="1">
      <c r="A58" s="613"/>
      <c r="B58" s="219">
        <f>B57+1</f>
        <v>371</v>
      </c>
      <c r="C58" s="69" t="s">
        <v>262</v>
      </c>
      <c r="D58" s="154"/>
      <c r="E58" s="68"/>
      <c r="F58" s="68"/>
      <c r="G58" s="68"/>
      <c r="H58" s="224"/>
      <c r="I58" s="208"/>
      <c r="J58" s="149">
        <f t="shared" si="17"/>
        <v>0</v>
      </c>
      <c r="K58" s="240"/>
      <c r="L58" s="225"/>
      <c r="M58" s="436"/>
      <c r="N58" s="62"/>
      <c r="O58" s="131" t="str">
        <f t="shared" si="18"/>
        <v/>
      </c>
      <c r="P58" s="625"/>
      <c r="Q58" s="634"/>
      <c r="R58" s="208"/>
      <c r="S58" s="430"/>
    </row>
    <row r="59" spans="1:19">
      <c r="A59" s="613"/>
      <c r="B59" s="75"/>
      <c r="C59" s="99"/>
      <c r="D59" s="144"/>
      <c r="E59" s="77"/>
      <c r="F59" s="77"/>
      <c r="G59" s="77"/>
      <c r="H59" s="76"/>
      <c r="I59" s="203">
        <f>SUM(I56:I58)</f>
        <v>0</v>
      </c>
      <c r="J59" s="150">
        <f>SUM(J56:J58)</f>
        <v>0</v>
      </c>
      <c r="K59" s="493"/>
      <c r="L59" s="134"/>
      <c r="M59" s="227">
        <f>SUM(M56:M58)</f>
        <v>0</v>
      </c>
      <c r="N59" s="78">
        <f>SUM(N56:N58)</f>
        <v>0</v>
      </c>
      <c r="O59" s="79" t="str">
        <f>IFERROR(AVERAGE(O56:O58),"")</f>
        <v/>
      </c>
      <c r="P59" s="625"/>
      <c r="Q59" s="634"/>
      <c r="R59" s="203">
        <f>SUM(R56:R58)</f>
        <v>0</v>
      </c>
      <c r="S59" s="80">
        <f>SUM(S56:S58)</f>
        <v>0</v>
      </c>
    </row>
    <row r="60" spans="1:19" ht="30.65" customHeight="1">
      <c r="A60" s="614" t="s">
        <v>243</v>
      </c>
      <c r="B60" s="219">
        <f>B58+1</f>
        <v>372</v>
      </c>
      <c r="C60" s="222" t="s">
        <v>263</v>
      </c>
      <c r="D60" s="230"/>
      <c r="E60" s="68"/>
      <c r="F60" s="68"/>
      <c r="G60" s="68"/>
      <c r="H60" s="224"/>
      <c r="I60" s="208"/>
      <c r="J60" s="149">
        <f t="shared" ref="J60:J62" si="19">I60/623</f>
        <v>0</v>
      </c>
      <c r="K60" s="238"/>
      <c r="L60" s="225"/>
      <c r="M60" s="436"/>
      <c r="N60" s="62"/>
      <c r="O60" s="131" t="str">
        <f t="shared" ref="O60:O62" si="20">IF(M60,MIN(1,N60/M60),"")</f>
        <v/>
      </c>
      <c r="P60" s="625"/>
      <c r="Q60" s="634"/>
      <c r="R60" s="208"/>
      <c r="S60" s="430"/>
    </row>
    <row r="61" spans="1:19" ht="30.65" customHeight="1">
      <c r="A61" s="613"/>
      <c r="B61" s="219">
        <f>B60+1</f>
        <v>373</v>
      </c>
      <c r="C61" s="222" t="s">
        <v>264</v>
      </c>
      <c r="D61" s="231"/>
      <c r="E61" s="68"/>
      <c r="F61" s="68"/>
      <c r="G61" s="68"/>
      <c r="H61" s="224"/>
      <c r="I61" s="208"/>
      <c r="J61" s="149">
        <f t="shared" si="19"/>
        <v>0</v>
      </c>
      <c r="K61" s="239"/>
      <c r="L61" s="225"/>
      <c r="M61" s="436"/>
      <c r="N61" s="62"/>
      <c r="O61" s="131" t="str">
        <f t="shared" si="20"/>
        <v/>
      </c>
      <c r="P61" s="625"/>
      <c r="Q61" s="634"/>
      <c r="R61" s="208"/>
      <c r="S61" s="430"/>
    </row>
    <row r="62" spans="1:19" ht="30.65" customHeight="1">
      <c r="A62" s="613"/>
      <c r="B62" s="219">
        <f>B61+1</f>
        <v>374</v>
      </c>
      <c r="C62" s="69" t="s">
        <v>265</v>
      </c>
      <c r="D62" s="154"/>
      <c r="E62" s="68"/>
      <c r="F62" s="68"/>
      <c r="G62" s="68"/>
      <c r="H62" s="67"/>
      <c r="I62" s="208"/>
      <c r="J62" s="149">
        <f t="shared" si="19"/>
        <v>0</v>
      </c>
      <c r="K62" s="240"/>
      <c r="L62" s="437"/>
      <c r="M62" s="436"/>
      <c r="N62" s="62"/>
      <c r="O62" s="131" t="str">
        <f t="shared" si="20"/>
        <v/>
      </c>
      <c r="P62" s="625"/>
      <c r="Q62" s="634"/>
      <c r="R62" s="208"/>
      <c r="S62" s="430"/>
    </row>
    <row r="63" spans="1:19">
      <c r="A63" s="613"/>
      <c r="B63" s="75"/>
      <c r="C63" s="99"/>
      <c r="D63" s="144"/>
      <c r="E63" s="77"/>
      <c r="F63" s="77"/>
      <c r="G63" s="77"/>
      <c r="H63" s="76"/>
      <c r="I63" s="203">
        <f>SUM(I60:I62)</f>
        <v>0</v>
      </c>
      <c r="J63" s="150">
        <f>SUM(J60:J62)</f>
        <v>0</v>
      </c>
      <c r="K63" s="493"/>
      <c r="L63" s="134"/>
      <c r="M63" s="227">
        <f>SUM(M60:M62)</f>
        <v>0</v>
      </c>
      <c r="N63" s="78">
        <f>SUM(N60:N62)</f>
        <v>0</v>
      </c>
      <c r="O63" s="79" t="str">
        <f>IFERROR(AVERAGE(O60:O62),"")</f>
        <v/>
      </c>
      <c r="P63" s="475" t="str">
        <f>IFERROR(AVERAGE(O56:O58,O60:O62),"")</f>
        <v/>
      </c>
      <c r="Q63" s="476" t="str">
        <f>IFERROR(AVERAGE(O47:O49,O51:O53,O56:O58,O60:O62),"")</f>
        <v/>
      </c>
      <c r="R63" s="203">
        <f>SUM(R60:R62)</f>
        <v>0</v>
      </c>
      <c r="S63" s="80">
        <f>SUM(S60:S62)</f>
        <v>0</v>
      </c>
    </row>
    <row r="64" spans="1:19" ht="35.25" customHeight="1">
      <c r="A64" s="478" t="s">
        <v>244</v>
      </c>
      <c r="B64" s="479"/>
      <c r="C64" s="479"/>
      <c r="D64" s="479"/>
      <c r="E64" s="479"/>
      <c r="F64" s="479"/>
      <c r="G64" s="479"/>
      <c r="H64" s="480"/>
      <c r="I64" s="204">
        <f>I65</f>
        <v>0</v>
      </c>
      <c r="J64" s="93">
        <f>J65</f>
        <v>0</v>
      </c>
      <c r="K64" s="495"/>
      <c r="L64" s="137"/>
      <c r="M64" s="95"/>
      <c r="N64" s="96"/>
      <c r="O64" s="94"/>
      <c r="P64" s="94"/>
      <c r="Q64" s="97"/>
      <c r="R64" s="204">
        <f>R65</f>
        <v>0</v>
      </c>
      <c r="S64" s="98">
        <f>S65</f>
        <v>0</v>
      </c>
    </row>
    <row r="65" spans="1:19" ht="30.75" customHeight="1">
      <c r="A65" s="486" t="s">
        <v>245</v>
      </c>
      <c r="B65" s="487"/>
      <c r="C65" s="487"/>
      <c r="D65" s="485"/>
      <c r="E65" s="422" t="s">
        <v>139</v>
      </c>
      <c r="F65" s="423" t="s">
        <v>140</v>
      </c>
      <c r="G65" s="423" t="s">
        <v>141</v>
      </c>
      <c r="H65" s="424" t="s">
        <v>142</v>
      </c>
      <c r="I65" s="425">
        <f>I73+I76+I79</f>
        <v>0</v>
      </c>
      <c r="J65" s="426">
        <f>J73+J76+J79</f>
        <v>0</v>
      </c>
      <c r="K65" s="494"/>
      <c r="L65" s="432"/>
      <c r="M65" s="434"/>
      <c r="N65" s="435"/>
      <c r="O65" s="428"/>
      <c r="P65" s="491"/>
      <c r="Q65" s="492"/>
      <c r="R65" s="425">
        <f>R73+R76+R79</f>
        <v>0</v>
      </c>
      <c r="S65" s="429">
        <f>S73+S76+S79</f>
        <v>0</v>
      </c>
    </row>
    <row r="66" spans="1:19" ht="31.5" customHeight="1">
      <c r="A66" s="582" t="s">
        <v>246</v>
      </c>
      <c r="B66" s="219">
        <f>B62+1</f>
        <v>375</v>
      </c>
      <c r="C66" s="221" t="s">
        <v>266</v>
      </c>
      <c r="D66" s="230"/>
      <c r="E66" s="58"/>
      <c r="F66" s="68"/>
      <c r="G66" s="223"/>
      <c r="H66" s="224"/>
      <c r="I66" s="208"/>
      <c r="J66" s="149">
        <f t="shared" ref="J66:J72" si="21">I66/623</f>
        <v>0</v>
      </c>
      <c r="K66" s="238"/>
      <c r="L66" s="235"/>
      <c r="M66" s="229"/>
      <c r="N66" s="62"/>
      <c r="O66" s="131" t="str">
        <f t="shared" ref="O66:O72" si="22">IF(M66,MIN(1,N66/M66),"")</f>
        <v/>
      </c>
      <c r="P66" s="624"/>
      <c r="Q66" s="624"/>
      <c r="R66" s="208"/>
      <c r="S66" s="433"/>
    </row>
    <row r="67" spans="1:19" ht="31.5" customHeight="1">
      <c r="A67" s="596"/>
      <c r="B67" s="219">
        <f>B66+1</f>
        <v>376</v>
      </c>
      <c r="C67" s="222" t="s">
        <v>267</v>
      </c>
      <c r="D67" s="231"/>
      <c r="E67" s="58"/>
      <c r="F67" s="223"/>
      <c r="G67" s="223"/>
      <c r="H67" s="224"/>
      <c r="I67" s="208"/>
      <c r="J67" s="149">
        <f t="shared" si="21"/>
        <v>0</v>
      </c>
      <c r="K67" s="239"/>
      <c r="L67" s="225"/>
      <c r="M67" s="226"/>
      <c r="N67" s="62"/>
      <c r="O67" s="131" t="str">
        <f t="shared" si="22"/>
        <v/>
      </c>
      <c r="P67" s="625"/>
      <c r="Q67" s="625"/>
      <c r="R67" s="208"/>
      <c r="S67" s="430"/>
    </row>
    <row r="68" spans="1:19" ht="31.5" customHeight="1">
      <c r="A68" s="596"/>
      <c r="B68" s="219">
        <f t="shared" ref="B68:B72" si="23">B67+1</f>
        <v>377</v>
      </c>
      <c r="C68" s="222" t="s">
        <v>268</v>
      </c>
      <c r="D68" s="231"/>
      <c r="E68" s="58"/>
      <c r="F68" s="68"/>
      <c r="G68" s="223"/>
      <c r="H68" s="224"/>
      <c r="I68" s="208"/>
      <c r="J68" s="149">
        <f t="shared" si="21"/>
        <v>0</v>
      </c>
      <c r="K68" s="239"/>
      <c r="L68" s="225"/>
      <c r="M68" s="226"/>
      <c r="N68" s="62"/>
      <c r="O68" s="131" t="str">
        <f t="shared" si="22"/>
        <v/>
      </c>
      <c r="P68" s="625"/>
      <c r="Q68" s="625"/>
      <c r="R68" s="208"/>
      <c r="S68" s="430"/>
    </row>
    <row r="69" spans="1:19" ht="31.5" customHeight="1">
      <c r="A69" s="596"/>
      <c r="B69" s="219">
        <f t="shared" si="23"/>
        <v>378</v>
      </c>
      <c r="C69" s="222" t="s">
        <v>269</v>
      </c>
      <c r="D69" s="231"/>
      <c r="E69" s="58"/>
      <c r="F69" s="68"/>
      <c r="G69" s="68"/>
      <c r="H69" s="224"/>
      <c r="I69" s="208"/>
      <c r="J69" s="149">
        <f t="shared" si="21"/>
        <v>0</v>
      </c>
      <c r="K69" s="239"/>
      <c r="L69" s="225"/>
      <c r="M69" s="226"/>
      <c r="N69" s="62"/>
      <c r="O69" s="131" t="str">
        <f t="shared" si="22"/>
        <v/>
      </c>
      <c r="P69" s="625"/>
      <c r="Q69" s="625"/>
      <c r="R69" s="208"/>
      <c r="S69" s="430"/>
    </row>
    <row r="70" spans="1:19" ht="31.5" customHeight="1">
      <c r="A70" s="596"/>
      <c r="B70" s="219">
        <f t="shared" si="23"/>
        <v>379</v>
      </c>
      <c r="C70" s="222" t="s">
        <v>270</v>
      </c>
      <c r="D70" s="231"/>
      <c r="E70" s="58"/>
      <c r="F70" s="223"/>
      <c r="G70" s="223"/>
      <c r="H70" s="224"/>
      <c r="I70" s="208"/>
      <c r="J70" s="149">
        <f t="shared" si="21"/>
        <v>0</v>
      </c>
      <c r="K70" s="239"/>
      <c r="L70" s="225"/>
      <c r="M70" s="226"/>
      <c r="N70" s="62"/>
      <c r="O70" s="131" t="str">
        <f t="shared" si="22"/>
        <v/>
      </c>
      <c r="P70" s="625"/>
      <c r="Q70" s="625"/>
      <c r="R70" s="208"/>
      <c r="S70" s="430"/>
    </row>
    <row r="71" spans="1:19" ht="31.5" customHeight="1">
      <c r="A71" s="596"/>
      <c r="B71" s="219">
        <f t="shared" si="23"/>
        <v>380</v>
      </c>
      <c r="C71" s="222" t="s">
        <v>271</v>
      </c>
      <c r="D71" s="231"/>
      <c r="E71" s="68"/>
      <c r="F71" s="223"/>
      <c r="G71" s="223"/>
      <c r="H71" s="224"/>
      <c r="I71" s="208"/>
      <c r="J71" s="149">
        <f t="shared" si="21"/>
        <v>0</v>
      </c>
      <c r="K71" s="239"/>
      <c r="L71" s="225"/>
      <c r="M71" s="226"/>
      <c r="N71" s="62"/>
      <c r="O71" s="131" t="str">
        <f t="shared" si="22"/>
        <v/>
      </c>
      <c r="P71" s="625"/>
      <c r="Q71" s="625"/>
      <c r="R71" s="208"/>
      <c r="S71" s="430"/>
    </row>
    <row r="72" spans="1:19" ht="31.5" customHeight="1">
      <c r="A72" s="596"/>
      <c r="B72" s="219">
        <f t="shared" si="23"/>
        <v>381</v>
      </c>
      <c r="C72" s="222" t="s">
        <v>272</v>
      </c>
      <c r="D72" s="232"/>
      <c r="E72" s="68"/>
      <c r="F72" s="223"/>
      <c r="G72" s="223"/>
      <c r="H72" s="224"/>
      <c r="I72" s="208"/>
      <c r="J72" s="149">
        <f t="shared" si="21"/>
        <v>0</v>
      </c>
      <c r="K72" s="240"/>
      <c r="L72" s="225"/>
      <c r="M72" s="226"/>
      <c r="N72" s="62"/>
      <c r="O72" s="131" t="str">
        <f t="shared" si="22"/>
        <v/>
      </c>
      <c r="P72" s="625"/>
      <c r="Q72" s="625"/>
      <c r="R72" s="208"/>
      <c r="S72" s="430"/>
    </row>
    <row r="73" spans="1:19">
      <c r="A73" s="597"/>
      <c r="B73" s="75"/>
      <c r="C73" s="99"/>
      <c r="D73" s="144"/>
      <c r="E73" s="77"/>
      <c r="F73" s="77"/>
      <c r="G73" s="77"/>
      <c r="H73" s="76"/>
      <c r="I73" s="203">
        <f>SUM(I66:I72)</f>
        <v>0</v>
      </c>
      <c r="J73" s="150">
        <f>SUM(J66:J72)</f>
        <v>0</v>
      </c>
      <c r="K73" s="493"/>
      <c r="L73" s="134"/>
      <c r="M73" s="227">
        <f>SUM(M66:M72)</f>
        <v>0</v>
      </c>
      <c r="N73" s="78">
        <f>SUM(N66:N72)</f>
        <v>0</v>
      </c>
      <c r="O73" s="79" t="str">
        <f>IFERROR(AVERAGE(O66:O72),"")</f>
        <v/>
      </c>
      <c r="P73" s="625"/>
      <c r="Q73" s="625"/>
      <c r="R73" s="203">
        <f>SUM(R66:R72)</f>
        <v>0</v>
      </c>
      <c r="S73" s="80">
        <f>SUM(S66:S72)</f>
        <v>0</v>
      </c>
    </row>
    <row r="74" spans="1:19" ht="31.5" customHeight="1">
      <c r="A74" s="585" t="s">
        <v>247</v>
      </c>
      <c r="B74" s="219">
        <f>B72+1</f>
        <v>382</v>
      </c>
      <c r="C74" s="222" t="s">
        <v>273</v>
      </c>
      <c r="D74" s="230"/>
      <c r="E74" s="68"/>
      <c r="F74" s="68"/>
      <c r="G74" s="68"/>
      <c r="H74" s="224"/>
      <c r="I74" s="208"/>
      <c r="J74" s="149">
        <f t="shared" ref="J74:J75" si="24">I74/623</f>
        <v>0</v>
      </c>
      <c r="K74" s="238"/>
      <c r="L74" s="225"/>
      <c r="M74" s="226"/>
      <c r="N74" s="62"/>
      <c r="O74" s="131" t="str">
        <f>IF(M74,MIN(1,N74/M74),"")</f>
        <v/>
      </c>
      <c r="P74" s="625"/>
      <c r="Q74" s="625"/>
      <c r="R74" s="208"/>
      <c r="S74" s="430"/>
    </row>
    <row r="75" spans="1:19" ht="31.5" customHeight="1">
      <c r="A75" s="586"/>
      <c r="B75" s="219">
        <f>B74+1</f>
        <v>383</v>
      </c>
      <c r="C75" s="222" t="s">
        <v>274</v>
      </c>
      <c r="D75" s="154"/>
      <c r="E75" s="68"/>
      <c r="F75" s="68"/>
      <c r="G75" s="68"/>
      <c r="H75" s="67"/>
      <c r="I75" s="208"/>
      <c r="J75" s="149">
        <f t="shared" si="24"/>
        <v>0</v>
      </c>
      <c r="K75" s="240"/>
      <c r="L75" s="133"/>
      <c r="M75" s="226"/>
      <c r="N75" s="62"/>
      <c r="O75" s="131" t="str">
        <f t="shared" ref="O75" si="25">IF(M75,MIN(1,N75/M75),"")</f>
        <v/>
      </c>
      <c r="P75" s="625"/>
      <c r="Q75" s="625"/>
      <c r="R75" s="208"/>
      <c r="S75" s="430"/>
    </row>
    <row r="76" spans="1:19">
      <c r="A76" s="587"/>
      <c r="B76" s="75"/>
      <c r="C76" s="99"/>
      <c r="D76" s="144"/>
      <c r="E76" s="77"/>
      <c r="F76" s="77"/>
      <c r="G76" s="77"/>
      <c r="H76" s="76"/>
      <c r="I76" s="203">
        <f>SUM(I74:I75)</f>
        <v>0</v>
      </c>
      <c r="J76" s="150">
        <f>SUM(J74:J75)</f>
        <v>0</v>
      </c>
      <c r="K76" s="493"/>
      <c r="L76" s="134"/>
      <c r="M76" s="227">
        <f>SUM(M74:M75)</f>
        <v>0</v>
      </c>
      <c r="N76" s="78">
        <f>SUM(N74:N75)</f>
        <v>0</v>
      </c>
      <c r="O76" s="79" t="str">
        <f>IFERROR(AVERAGE(O74:O75),"")</f>
        <v/>
      </c>
      <c r="P76" s="625"/>
      <c r="Q76" s="625"/>
      <c r="R76" s="203">
        <f>SUM(R74:R75)</f>
        <v>0</v>
      </c>
      <c r="S76" s="80">
        <f>SUM(S74:S75)</f>
        <v>0</v>
      </c>
    </row>
    <row r="77" spans="1:19" ht="31.5" customHeight="1">
      <c r="A77" s="612" t="s">
        <v>248</v>
      </c>
      <c r="B77" s="219">
        <f>B75+1</f>
        <v>384</v>
      </c>
      <c r="C77" s="222" t="s">
        <v>275</v>
      </c>
      <c r="D77" s="230"/>
      <c r="E77" s="68"/>
      <c r="F77" s="68"/>
      <c r="G77" s="68"/>
      <c r="H77" s="224"/>
      <c r="I77" s="208"/>
      <c r="J77" s="149">
        <f t="shared" ref="J77:J78" si="26">I77/623</f>
        <v>0</v>
      </c>
      <c r="K77" s="238"/>
      <c r="L77" s="225"/>
      <c r="M77" s="436"/>
      <c r="N77" s="62"/>
      <c r="O77" s="131" t="str">
        <f t="shared" ref="O77:O78" si="27">IF(M77,MIN(1,N77/M77),"")</f>
        <v/>
      </c>
      <c r="P77" s="625"/>
      <c r="Q77" s="625"/>
      <c r="R77" s="208"/>
      <c r="S77" s="430"/>
    </row>
    <row r="78" spans="1:19" ht="31.5" customHeight="1">
      <c r="A78" s="613"/>
      <c r="B78" s="219">
        <f>B77+1</f>
        <v>385</v>
      </c>
      <c r="C78" s="69" t="s">
        <v>276</v>
      </c>
      <c r="D78" s="154"/>
      <c r="E78" s="68"/>
      <c r="F78" s="68"/>
      <c r="G78" s="68"/>
      <c r="H78" s="67"/>
      <c r="I78" s="208"/>
      <c r="J78" s="149">
        <f t="shared" si="26"/>
        <v>0</v>
      </c>
      <c r="K78" s="240"/>
      <c r="L78" s="437"/>
      <c r="M78" s="436"/>
      <c r="N78" s="62"/>
      <c r="O78" s="131" t="str">
        <f t="shared" si="27"/>
        <v/>
      </c>
      <c r="P78" s="626"/>
      <c r="Q78" s="626"/>
      <c r="R78" s="208"/>
      <c r="S78" s="430"/>
    </row>
    <row r="79" spans="1:19">
      <c r="A79" s="613"/>
      <c r="B79" s="75"/>
      <c r="C79" s="99"/>
      <c r="D79" s="144"/>
      <c r="E79" s="77"/>
      <c r="F79" s="77"/>
      <c r="G79" s="77"/>
      <c r="H79" s="76"/>
      <c r="I79" s="203">
        <f>SUM(I77:I78)</f>
        <v>0</v>
      </c>
      <c r="J79" s="150">
        <f>SUM(J77:J78)</f>
        <v>0</v>
      </c>
      <c r="K79" s="493"/>
      <c r="L79" s="134"/>
      <c r="M79" s="227">
        <f>SUM(M77:M78)</f>
        <v>0</v>
      </c>
      <c r="N79" s="78">
        <f>SUM(N77:N78)</f>
        <v>0</v>
      </c>
      <c r="O79" s="79" t="str">
        <f>IFERROR(AVERAGE(O77:O78),"")</f>
        <v/>
      </c>
      <c r="P79" s="475" t="str">
        <f>IFERROR(AVERAGE(O66:O72,O74:O75,O77:O78),"")</f>
        <v/>
      </c>
      <c r="Q79" s="476" t="str">
        <f>IFERROR(AVERAGE(O66:O72,O74:O75,O77:O78),"")</f>
        <v/>
      </c>
      <c r="R79" s="203">
        <f>SUM(R77:R78)</f>
        <v>0</v>
      </c>
      <c r="S79" s="80">
        <f>SUM(S77:S78)</f>
        <v>0</v>
      </c>
    </row>
    <row r="80" spans="1:19" ht="35.25" customHeight="1">
      <c r="A80" s="478" t="s">
        <v>110</v>
      </c>
      <c r="B80" s="479"/>
      <c r="C80" s="479"/>
      <c r="D80" s="479"/>
      <c r="E80" s="479"/>
      <c r="F80" s="479"/>
      <c r="G80" s="479"/>
      <c r="H80" s="480"/>
      <c r="I80" s="204">
        <f>I81</f>
        <v>0</v>
      </c>
      <c r="J80" s="93">
        <f>J81</f>
        <v>0</v>
      </c>
      <c r="K80" s="495"/>
      <c r="L80" s="137"/>
      <c r="M80" s="95"/>
      <c r="N80" s="96"/>
      <c r="O80" s="94"/>
      <c r="P80" s="94"/>
      <c r="Q80" s="97"/>
      <c r="R80" s="204">
        <f>R81</f>
        <v>0</v>
      </c>
      <c r="S80" s="98">
        <f>S81</f>
        <v>0</v>
      </c>
    </row>
    <row r="81" spans="1:19" ht="30.65" customHeight="1">
      <c r="A81" s="486" t="s">
        <v>277</v>
      </c>
      <c r="B81" s="487"/>
      <c r="C81" s="487"/>
      <c r="D81" s="485"/>
      <c r="E81" s="422" t="s">
        <v>139</v>
      </c>
      <c r="F81" s="423" t="s">
        <v>140</v>
      </c>
      <c r="G81" s="423" t="s">
        <v>141</v>
      </c>
      <c r="H81" s="424" t="s">
        <v>142</v>
      </c>
      <c r="I81" s="425">
        <f>I85+I89+I92</f>
        <v>0</v>
      </c>
      <c r="J81" s="426">
        <f>J85+J89+J92</f>
        <v>0</v>
      </c>
      <c r="K81" s="494"/>
      <c r="L81" s="432"/>
      <c r="M81" s="434"/>
      <c r="N81" s="435"/>
      <c r="O81" s="428"/>
      <c r="P81" s="491"/>
      <c r="Q81" s="492"/>
      <c r="R81" s="425">
        <f>R85+R89+R92</f>
        <v>0</v>
      </c>
      <c r="S81" s="429">
        <f>S85+S89+S92</f>
        <v>0</v>
      </c>
    </row>
    <row r="82" spans="1:19" ht="31.5" customHeight="1">
      <c r="A82" s="582" t="s">
        <v>149</v>
      </c>
      <c r="B82" s="219">
        <f>B78+1</f>
        <v>386</v>
      </c>
      <c r="C82" s="222" t="s">
        <v>150</v>
      </c>
      <c r="D82" s="230"/>
      <c r="E82" s="68"/>
      <c r="F82" s="223"/>
      <c r="G82" s="68"/>
      <c r="H82" s="67"/>
      <c r="I82" s="208"/>
      <c r="J82" s="149">
        <f t="shared" ref="J82:J91" si="28">I82/623</f>
        <v>0</v>
      </c>
      <c r="K82" s="238"/>
      <c r="L82" s="225"/>
      <c r="M82" s="436"/>
      <c r="N82" s="62"/>
      <c r="O82" s="131" t="str">
        <f t="shared" ref="O82:O84" si="29">IF(M82,MIN(1,N82/M82),"")</f>
        <v/>
      </c>
      <c r="P82" s="624"/>
      <c r="Q82" s="627"/>
      <c r="R82" s="208"/>
      <c r="S82" s="430"/>
    </row>
    <row r="83" spans="1:19" ht="31.5" customHeight="1">
      <c r="A83" s="593"/>
      <c r="B83" s="219">
        <f>B82+1</f>
        <v>387</v>
      </c>
      <c r="C83" s="222" t="s">
        <v>290</v>
      </c>
      <c r="D83" s="231"/>
      <c r="E83" s="68"/>
      <c r="F83" s="223"/>
      <c r="G83" s="223"/>
      <c r="H83" s="224"/>
      <c r="I83" s="208"/>
      <c r="J83" s="149">
        <f t="shared" si="28"/>
        <v>0</v>
      </c>
      <c r="K83" s="239"/>
      <c r="L83" s="225"/>
      <c r="M83" s="436"/>
      <c r="N83" s="62"/>
      <c r="O83" s="131" t="str">
        <f t="shared" si="29"/>
        <v/>
      </c>
      <c r="P83" s="625"/>
      <c r="Q83" s="625"/>
      <c r="R83" s="208"/>
      <c r="S83" s="430"/>
    </row>
    <row r="84" spans="1:19" ht="31.5" customHeight="1">
      <c r="A84" s="593"/>
      <c r="B84" s="219">
        <f>B83+1</f>
        <v>388</v>
      </c>
      <c r="C84" s="222" t="s">
        <v>152</v>
      </c>
      <c r="D84" s="232"/>
      <c r="E84" s="68"/>
      <c r="F84" s="223"/>
      <c r="G84" s="223"/>
      <c r="H84" s="224"/>
      <c r="I84" s="208"/>
      <c r="J84" s="149">
        <f t="shared" si="28"/>
        <v>0</v>
      </c>
      <c r="K84" s="240"/>
      <c r="L84" s="225"/>
      <c r="M84" s="436"/>
      <c r="N84" s="62"/>
      <c r="O84" s="131" t="str">
        <f t="shared" si="29"/>
        <v/>
      </c>
      <c r="P84" s="625"/>
      <c r="Q84" s="625"/>
      <c r="R84" s="208"/>
      <c r="S84" s="430"/>
    </row>
    <row r="85" spans="1:19">
      <c r="A85" s="623"/>
      <c r="B85" s="75"/>
      <c r="C85" s="99"/>
      <c r="D85" s="144"/>
      <c r="E85" s="77"/>
      <c r="F85" s="77"/>
      <c r="G85" s="77"/>
      <c r="H85" s="76"/>
      <c r="I85" s="203">
        <f>SUM(I82:I84)</f>
        <v>0</v>
      </c>
      <c r="J85" s="150">
        <f>SUM(J82:J84)</f>
        <v>0</v>
      </c>
      <c r="K85" s="493"/>
      <c r="L85" s="134"/>
      <c r="M85" s="227">
        <f>SUM(M82:M84)</f>
        <v>0</v>
      </c>
      <c r="N85" s="78">
        <f>SUM(N82:N84)</f>
        <v>0</v>
      </c>
      <c r="O85" s="79" t="str">
        <f>IFERROR(AVERAGE(O82:O84),"")</f>
        <v/>
      </c>
      <c r="P85" s="625"/>
      <c r="Q85" s="625"/>
      <c r="R85" s="203">
        <f>SUM(R82:R84)</f>
        <v>0</v>
      </c>
      <c r="S85" s="80">
        <f>SUM(S82:S84)</f>
        <v>0</v>
      </c>
    </row>
    <row r="86" spans="1:19" ht="31.5" customHeight="1">
      <c r="A86" s="582" t="s">
        <v>153</v>
      </c>
      <c r="B86" s="219">
        <f>B84+1</f>
        <v>389</v>
      </c>
      <c r="C86" s="222" t="s">
        <v>278</v>
      </c>
      <c r="D86" s="230"/>
      <c r="E86" s="68"/>
      <c r="F86" s="68"/>
      <c r="G86" s="223"/>
      <c r="H86" s="224"/>
      <c r="I86" s="208"/>
      <c r="J86" s="149">
        <f t="shared" si="28"/>
        <v>0</v>
      </c>
      <c r="K86" s="238"/>
      <c r="L86" s="225"/>
      <c r="M86" s="436"/>
      <c r="N86" s="62"/>
      <c r="O86" s="131" t="str">
        <f t="shared" ref="O86:O88" si="30">IF(M86,MIN(1,N86/M86),"")</f>
        <v/>
      </c>
      <c r="P86" s="625"/>
      <c r="Q86" s="625"/>
      <c r="R86" s="208"/>
      <c r="S86" s="430"/>
    </row>
    <row r="87" spans="1:19" ht="31.5" customHeight="1">
      <c r="A87" s="593"/>
      <c r="B87" s="219">
        <f>B86+1</f>
        <v>390</v>
      </c>
      <c r="C87" s="222" t="s">
        <v>288</v>
      </c>
      <c r="D87" s="231"/>
      <c r="E87" s="68"/>
      <c r="F87" s="68"/>
      <c r="G87" s="68"/>
      <c r="H87" s="224"/>
      <c r="I87" s="208"/>
      <c r="J87" s="149">
        <f t="shared" si="28"/>
        <v>0</v>
      </c>
      <c r="K87" s="239"/>
      <c r="L87" s="225"/>
      <c r="M87" s="436"/>
      <c r="N87" s="62"/>
      <c r="O87" s="131" t="str">
        <f t="shared" si="30"/>
        <v/>
      </c>
      <c r="P87" s="625"/>
      <c r="Q87" s="625"/>
      <c r="R87" s="208"/>
      <c r="S87" s="430"/>
    </row>
    <row r="88" spans="1:19" ht="31.5" customHeight="1">
      <c r="A88" s="593"/>
      <c r="B88" s="219">
        <f>B87+1</f>
        <v>391</v>
      </c>
      <c r="C88" s="222" t="s">
        <v>154</v>
      </c>
      <c r="D88" s="232"/>
      <c r="E88" s="68"/>
      <c r="F88" s="68"/>
      <c r="G88" s="223"/>
      <c r="H88" s="224"/>
      <c r="I88" s="208"/>
      <c r="J88" s="149">
        <f t="shared" si="28"/>
        <v>0</v>
      </c>
      <c r="K88" s="240"/>
      <c r="L88" s="225"/>
      <c r="M88" s="436"/>
      <c r="N88" s="62"/>
      <c r="O88" s="131" t="str">
        <f t="shared" si="30"/>
        <v/>
      </c>
      <c r="P88" s="625"/>
      <c r="Q88" s="625"/>
      <c r="R88" s="208"/>
      <c r="S88" s="430"/>
    </row>
    <row r="89" spans="1:19">
      <c r="A89" s="623"/>
      <c r="B89" s="75"/>
      <c r="C89" s="99"/>
      <c r="D89" s="144"/>
      <c r="E89" s="77"/>
      <c r="F89" s="77"/>
      <c r="G89" s="77"/>
      <c r="H89" s="76"/>
      <c r="I89" s="203">
        <f>SUM(I86:I88)</f>
        <v>0</v>
      </c>
      <c r="J89" s="150">
        <f>SUM(J86:J88)</f>
        <v>0</v>
      </c>
      <c r="K89" s="493"/>
      <c r="L89" s="134"/>
      <c r="M89" s="227">
        <f>SUM(M86:M88)</f>
        <v>0</v>
      </c>
      <c r="N89" s="78">
        <f>SUM(N86:N88)</f>
        <v>0</v>
      </c>
      <c r="O89" s="79" t="str">
        <f>IFERROR(AVERAGE(O86:O88),"")</f>
        <v/>
      </c>
      <c r="P89" s="625"/>
      <c r="Q89" s="625"/>
      <c r="R89" s="203">
        <f>SUM(R86:R88)</f>
        <v>0</v>
      </c>
      <c r="S89" s="80">
        <f>SUM(S86:S88)</f>
        <v>0</v>
      </c>
    </row>
    <row r="90" spans="1:19" ht="31.5" customHeight="1">
      <c r="A90" s="582" t="s">
        <v>279</v>
      </c>
      <c r="B90" s="219">
        <f>B88+1</f>
        <v>392</v>
      </c>
      <c r="C90" s="222" t="s">
        <v>280</v>
      </c>
      <c r="D90" s="230"/>
      <c r="E90" s="68"/>
      <c r="F90" s="68"/>
      <c r="G90" s="68"/>
      <c r="H90" s="224"/>
      <c r="I90" s="208"/>
      <c r="J90" s="149">
        <f t="shared" si="28"/>
        <v>0</v>
      </c>
      <c r="K90" s="238"/>
      <c r="L90" s="225"/>
      <c r="M90" s="436"/>
      <c r="N90" s="62"/>
      <c r="O90" s="131" t="str">
        <f t="shared" ref="O90:O91" si="31">IF(M90,MIN(1,N90/M90),"")</f>
        <v/>
      </c>
      <c r="P90" s="625"/>
      <c r="Q90" s="625"/>
      <c r="R90" s="208"/>
      <c r="S90" s="430"/>
    </row>
    <row r="91" spans="1:19" ht="31.5" customHeight="1">
      <c r="A91" s="593"/>
      <c r="B91" s="219">
        <f>B90+1</f>
        <v>393</v>
      </c>
      <c r="C91" s="222" t="s">
        <v>281</v>
      </c>
      <c r="D91" s="231"/>
      <c r="E91" s="68"/>
      <c r="F91" s="223"/>
      <c r="G91" s="68"/>
      <c r="H91" s="224"/>
      <c r="I91" s="208"/>
      <c r="J91" s="149">
        <f t="shared" si="28"/>
        <v>0</v>
      </c>
      <c r="K91" s="239"/>
      <c r="L91" s="225"/>
      <c r="M91" s="436"/>
      <c r="N91" s="62"/>
      <c r="O91" s="131" t="str">
        <f t="shared" si="31"/>
        <v/>
      </c>
      <c r="P91" s="626"/>
      <c r="Q91" s="626"/>
      <c r="R91" s="208"/>
      <c r="S91" s="430"/>
    </row>
    <row r="92" spans="1:19">
      <c r="A92" s="623"/>
      <c r="B92" s="75"/>
      <c r="C92" s="99"/>
      <c r="D92" s="144"/>
      <c r="E92" s="77"/>
      <c r="F92" s="77"/>
      <c r="G92" s="77"/>
      <c r="H92" s="76"/>
      <c r="I92" s="203">
        <f>SUM(I90:I91)</f>
        <v>0</v>
      </c>
      <c r="J92" s="150">
        <f>SUM(J90:J91)</f>
        <v>0</v>
      </c>
      <c r="K92" s="493"/>
      <c r="L92" s="134"/>
      <c r="M92" s="227">
        <f>SUM(M90:M91)</f>
        <v>0</v>
      </c>
      <c r="N92" s="78">
        <f>SUM(N90:N91)</f>
        <v>0</v>
      </c>
      <c r="O92" s="79" t="str">
        <f>IFERROR(AVERAGE(O90:O91),"")</f>
        <v/>
      </c>
      <c r="P92" s="475" t="str">
        <f>IFERROR(AVERAGE(O82:O84,O86:O88,O90:O91),"")</f>
        <v/>
      </c>
      <c r="Q92" s="476" t="str">
        <f>IFERROR(AVERAGE(O82:O84,O86:O88,O90:O91),"")</f>
        <v/>
      </c>
      <c r="R92" s="203">
        <f>SUM(R90:R91)</f>
        <v>0</v>
      </c>
      <c r="S92" s="80">
        <f>SUM(S90:S91)</f>
        <v>0</v>
      </c>
    </row>
    <row r="93" spans="1:19" ht="23.5">
      <c r="A93" s="101" t="s">
        <v>155</v>
      </c>
      <c r="B93" s="101"/>
      <c r="C93" s="102"/>
      <c r="D93" s="102"/>
      <c r="E93" s="103"/>
      <c r="F93" s="103"/>
      <c r="G93" s="103"/>
      <c r="H93" s="104"/>
      <c r="I93" s="205">
        <f>I94+I102</f>
        <v>0</v>
      </c>
      <c r="J93" s="105">
        <f>J94+J102</f>
        <v>0</v>
      </c>
      <c r="K93" s="496"/>
      <c r="L93" s="138"/>
      <c r="M93" s="107"/>
      <c r="N93" s="108"/>
      <c r="O93" s="106"/>
      <c r="P93" s="106"/>
      <c r="Q93" s="109"/>
      <c r="R93" s="205">
        <f>R94+R102</f>
        <v>0</v>
      </c>
      <c r="S93" s="100">
        <f>S94+S102</f>
        <v>0</v>
      </c>
    </row>
    <row r="94" spans="1:19" ht="30.65" customHeight="1">
      <c r="A94" s="486" t="s">
        <v>156</v>
      </c>
      <c r="B94" s="487"/>
      <c r="C94" s="487"/>
      <c r="D94" s="485"/>
      <c r="E94" s="422" t="s">
        <v>139</v>
      </c>
      <c r="F94" s="423" t="s">
        <v>140</v>
      </c>
      <c r="G94" s="423" t="s">
        <v>141</v>
      </c>
      <c r="H94" s="424" t="s">
        <v>142</v>
      </c>
      <c r="I94" s="425">
        <f>I101</f>
        <v>0</v>
      </c>
      <c r="J94" s="426">
        <f>J101</f>
        <v>0</v>
      </c>
      <c r="K94" s="494"/>
      <c r="L94" s="432"/>
      <c r="M94" s="434"/>
      <c r="N94" s="435"/>
      <c r="O94" s="428"/>
      <c r="P94" s="491"/>
      <c r="Q94" s="492"/>
      <c r="R94" s="425">
        <f>R101</f>
        <v>0</v>
      </c>
      <c r="S94" s="429">
        <f>S101</f>
        <v>0</v>
      </c>
    </row>
    <row r="95" spans="1:19" ht="30.65" customHeight="1">
      <c r="A95" s="617" t="s">
        <v>157</v>
      </c>
      <c r="B95" s="438">
        <f>B91+1</f>
        <v>394</v>
      </c>
      <c r="C95" s="241" t="s">
        <v>158</v>
      </c>
      <c r="D95" s="242" t="s">
        <v>101</v>
      </c>
      <c r="E95" s="71"/>
      <c r="F95" s="71"/>
      <c r="G95" s="71"/>
      <c r="H95" s="73"/>
      <c r="I95" s="439"/>
      <c r="J95" s="149">
        <f t="shared" ref="J95:J100" si="32">I95/623</f>
        <v>0</v>
      </c>
      <c r="K95" s="238"/>
      <c r="L95" s="440" t="s">
        <v>159</v>
      </c>
      <c r="M95" s="441">
        <v>1</v>
      </c>
      <c r="N95" s="62"/>
      <c r="O95" s="131">
        <f>IF(M95,MIN(1,N95/M95),"")</f>
        <v>0</v>
      </c>
      <c r="P95" s="628"/>
      <c r="Q95" s="628"/>
      <c r="R95" s="439"/>
      <c r="S95" s="442"/>
    </row>
    <row r="96" spans="1:19" ht="30.65" customHeight="1">
      <c r="A96" s="618"/>
      <c r="B96" s="219">
        <f>B95+1</f>
        <v>395</v>
      </c>
      <c r="C96" s="241" t="s">
        <v>160</v>
      </c>
      <c r="D96" s="242" t="s">
        <v>101</v>
      </c>
      <c r="E96" s="71"/>
      <c r="F96" s="71"/>
      <c r="G96" s="71"/>
      <c r="H96" s="73"/>
      <c r="I96" s="439"/>
      <c r="J96" s="149">
        <f t="shared" si="32"/>
        <v>0</v>
      </c>
      <c r="K96" s="239"/>
      <c r="L96" s="440" t="s">
        <v>159</v>
      </c>
      <c r="M96" s="441">
        <v>1</v>
      </c>
      <c r="N96" s="62"/>
      <c r="O96" s="131">
        <f t="shared" ref="O96:O100" si="33">IF(M96,MIN(1,N96/M96),"")</f>
        <v>0</v>
      </c>
      <c r="P96" s="625"/>
      <c r="Q96" s="625"/>
      <c r="R96" s="439"/>
      <c r="S96" s="442"/>
    </row>
    <row r="97" spans="1:19" ht="30.65" customHeight="1">
      <c r="A97" s="618"/>
      <c r="B97" s="219">
        <f t="shared" ref="B97:B100" si="34">B96+1</f>
        <v>396</v>
      </c>
      <c r="C97" s="241" t="s">
        <v>207</v>
      </c>
      <c r="D97" s="242" t="s">
        <v>101</v>
      </c>
      <c r="E97" s="71"/>
      <c r="F97" s="71"/>
      <c r="G97" s="71"/>
      <c r="H97" s="73"/>
      <c r="I97" s="439"/>
      <c r="J97" s="149">
        <f t="shared" si="32"/>
        <v>0</v>
      </c>
      <c r="K97" s="239"/>
      <c r="L97" s="440"/>
      <c r="M97" s="441"/>
      <c r="N97" s="62"/>
      <c r="O97" s="131" t="str">
        <f t="shared" si="33"/>
        <v/>
      </c>
      <c r="P97" s="625"/>
      <c r="Q97" s="625"/>
      <c r="R97" s="439"/>
      <c r="S97" s="442"/>
    </row>
    <row r="98" spans="1:19" ht="30.65" customHeight="1">
      <c r="A98" s="618"/>
      <c r="B98" s="219">
        <f t="shared" si="34"/>
        <v>397</v>
      </c>
      <c r="C98" s="241" t="s">
        <v>206</v>
      </c>
      <c r="D98" s="242" t="s">
        <v>101</v>
      </c>
      <c r="E98" s="71"/>
      <c r="F98" s="71"/>
      <c r="G98" s="71"/>
      <c r="H98" s="73"/>
      <c r="I98" s="439"/>
      <c r="J98" s="149">
        <f t="shared" si="32"/>
        <v>0</v>
      </c>
      <c r="K98" s="239"/>
      <c r="L98" s="440" t="s">
        <v>161</v>
      </c>
      <c r="M98" s="441">
        <v>1</v>
      </c>
      <c r="N98" s="62"/>
      <c r="O98" s="131">
        <f t="shared" si="33"/>
        <v>0</v>
      </c>
      <c r="P98" s="625"/>
      <c r="Q98" s="625"/>
      <c r="R98" s="439"/>
      <c r="S98" s="442"/>
    </row>
    <row r="99" spans="1:19" ht="30.65" customHeight="1">
      <c r="A99" s="618"/>
      <c r="B99" s="219">
        <f t="shared" si="34"/>
        <v>398</v>
      </c>
      <c r="C99" s="243" t="s">
        <v>162</v>
      </c>
      <c r="D99" s="242" t="s">
        <v>101</v>
      </c>
      <c r="E99" s="71"/>
      <c r="F99" s="71"/>
      <c r="G99" s="71"/>
      <c r="H99" s="73"/>
      <c r="I99" s="439"/>
      <c r="J99" s="149">
        <f t="shared" si="32"/>
        <v>0</v>
      </c>
      <c r="K99" s="239"/>
      <c r="L99" s="440"/>
      <c r="M99" s="441"/>
      <c r="N99" s="62"/>
      <c r="O99" s="131" t="str">
        <f t="shared" si="33"/>
        <v/>
      </c>
      <c r="P99" s="625"/>
      <c r="Q99" s="625"/>
      <c r="R99" s="439"/>
      <c r="S99" s="442"/>
    </row>
    <row r="100" spans="1:19" ht="30.65" customHeight="1">
      <c r="A100" s="618"/>
      <c r="B100" s="219">
        <f t="shared" si="34"/>
        <v>399</v>
      </c>
      <c r="C100" s="243" t="s">
        <v>163</v>
      </c>
      <c r="D100" s="242" t="s">
        <v>101</v>
      </c>
      <c r="E100" s="71"/>
      <c r="F100" s="71"/>
      <c r="G100" s="71"/>
      <c r="H100" s="73"/>
      <c r="I100" s="439"/>
      <c r="J100" s="149">
        <f t="shared" si="32"/>
        <v>0</v>
      </c>
      <c r="K100" s="240"/>
      <c r="L100" s="440"/>
      <c r="M100" s="441"/>
      <c r="N100" s="62"/>
      <c r="O100" s="131" t="str">
        <f t="shared" si="33"/>
        <v/>
      </c>
      <c r="P100" s="625"/>
      <c r="Q100" s="625"/>
      <c r="R100" s="439"/>
      <c r="S100" s="442"/>
    </row>
    <row r="101" spans="1:19">
      <c r="A101" s="619"/>
      <c r="B101" s="75"/>
      <c r="C101" s="99"/>
      <c r="D101" s="144"/>
      <c r="E101" s="77"/>
      <c r="F101" s="77"/>
      <c r="G101" s="77"/>
      <c r="H101" s="76"/>
      <c r="I101" s="203">
        <f xml:space="preserve"> SUM(I95:I100)</f>
        <v>0</v>
      </c>
      <c r="J101" s="150">
        <f>SUM(J95:J100)</f>
        <v>0</v>
      </c>
      <c r="K101" s="493"/>
      <c r="L101" s="134"/>
      <c r="M101" s="227">
        <f>SUM(M95:M100)</f>
        <v>3</v>
      </c>
      <c r="N101" s="477">
        <f>SUM(N95:N100)</f>
        <v>0</v>
      </c>
      <c r="O101" s="176">
        <f>IFERROR(AVERAGE(O95:O100),"")</f>
        <v>0</v>
      </c>
      <c r="P101" s="475">
        <f>IFERROR(AVERAGE(O95:O100),"")</f>
        <v>0</v>
      </c>
      <c r="Q101" s="476">
        <f>IFERROR(AVERAGE(O95:O100),"")</f>
        <v>0</v>
      </c>
      <c r="R101" s="203">
        <f>SUM(R95:R100)</f>
        <v>0</v>
      </c>
      <c r="S101" s="80">
        <f>SUM(S95:S100)</f>
        <v>0</v>
      </c>
    </row>
    <row r="102" spans="1:19" ht="30.65" customHeight="1">
      <c r="A102" s="443"/>
      <c r="B102" s="444"/>
      <c r="C102" s="186" t="s">
        <v>164</v>
      </c>
      <c r="D102" s="74"/>
      <c r="E102" s="74"/>
      <c r="F102" s="74"/>
      <c r="G102" s="156"/>
      <c r="H102" s="157"/>
      <c r="I102" s="425"/>
      <c r="J102" s="209">
        <f>I102/623</f>
        <v>0</v>
      </c>
      <c r="K102" s="497"/>
      <c r="L102" s="445"/>
      <c r="M102" s="446"/>
      <c r="N102" s="447"/>
      <c r="O102" s="175"/>
      <c r="P102" s="491"/>
      <c r="Q102" s="492"/>
      <c r="R102" s="425"/>
      <c r="S102" s="448"/>
    </row>
    <row r="103" spans="1:19" ht="30.65" customHeight="1">
      <c r="A103" s="489"/>
      <c r="B103" s="219">
        <f>B100+1</f>
        <v>400</v>
      </c>
      <c r="C103" s="72" t="s">
        <v>165</v>
      </c>
      <c r="D103" s="155" t="s">
        <v>101</v>
      </c>
      <c r="E103" s="71"/>
      <c r="F103" s="71"/>
      <c r="G103" s="71"/>
      <c r="H103" s="73"/>
      <c r="I103" s="439"/>
      <c r="J103" s="149"/>
      <c r="K103" s="240"/>
      <c r="L103" s="218"/>
      <c r="M103" s="441"/>
      <c r="N103" s="62"/>
      <c r="O103" s="131"/>
      <c r="P103" s="449"/>
      <c r="Q103" s="450"/>
      <c r="R103" s="439"/>
      <c r="S103" s="442"/>
    </row>
    <row r="104" spans="1:19" ht="30.65" customHeight="1">
      <c r="A104" s="490"/>
      <c r="B104" s="219">
        <f>B103+1</f>
        <v>401</v>
      </c>
      <c r="C104" s="72"/>
      <c r="D104" s="155" t="s">
        <v>101</v>
      </c>
      <c r="E104" s="71"/>
      <c r="F104" s="71"/>
      <c r="G104" s="71"/>
      <c r="H104" s="73"/>
      <c r="I104" s="439"/>
      <c r="J104" s="149"/>
      <c r="K104" s="240"/>
      <c r="L104" s="218"/>
      <c r="M104" s="441"/>
      <c r="N104" s="62"/>
      <c r="O104" s="131"/>
      <c r="P104" s="449"/>
      <c r="Q104" s="450"/>
      <c r="R104" s="439"/>
      <c r="S104" s="442"/>
    </row>
    <row r="105" spans="1:19" ht="30.65" customHeight="1">
      <c r="A105" s="488"/>
      <c r="B105" s="219">
        <f>B104+1</f>
        <v>402</v>
      </c>
      <c r="C105" s="72"/>
      <c r="D105" s="155" t="s">
        <v>101</v>
      </c>
      <c r="E105" s="71"/>
      <c r="F105" s="71"/>
      <c r="G105" s="71"/>
      <c r="H105" s="73"/>
      <c r="I105" s="439"/>
      <c r="J105" s="149"/>
      <c r="K105" s="240"/>
      <c r="L105" s="218" t="s">
        <v>166</v>
      </c>
      <c r="M105" s="441">
        <v>15</v>
      </c>
      <c r="N105" s="62"/>
      <c r="O105" s="131"/>
      <c r="P105" s="449"/>
      <c r="Q105" s="450"/>
      <c r="R105" s="439"/>
      <c r="S105" s="442"/>
    </row>
    <row r="106" spans="1:19" ht="26.5" thickBot="1">
      <c r="A106" s="451" t="s">
        <v>167</v>
      </c>
      <c r="B106" s="452"/>
      <c r="C106" s="453"/>
      <c r="D106" s="453"/>
      <c r="E106" s="620" t="s">
        <v>177</v>
      </c>
      <c r="F106" s="621"/>
      <c r="G106" s="621"/>
      <c r="H106" s="622"/>
      <c r="I106" s="206">
        <f>I5+I93</f>
        <v>0</v>
      </c>
      <c r="J106" s="207">
        <f>J5+J93</f>
        <v>0</v>
      </c>
      <c r="K106" s="502"/>
      <c r="L106" s="139"/>
      <c r="M106" s="140"/>
      <c r="N106" s="141"/>
      <c r="O106" s="142"/>
      <c r="P106" s="143"/>
      <c r="Q106" s="143"/>
      <c r="R106" s="206">
        <f>R5+R93</f>
        <v>0</v>
      </c>
      <c r="S106" s="454">
        <f>S5+S93</f>
        <v>0</v>
      </c>
    </row>
    <row r="107" spans="1:19" ht="31">
      <c r="A107" s="416"/>
      <c r="B107" s="416"/>
      <c r="C107" s="416"/>
      <c r="D107" s="455" t="s">
        <v>169</v>
      </c>
      <c r="E107" s="196"/>
      <c r="F107" s="196"/>
      <c r="G107" s="196"/>
      <c r="H107" s="456"/>
      <c r="I107" s="145"/>
      <c r="J107" s="457"/>
      <c r="K107" s="503"/>
      <c r="L107" s="458"/>
      <c r="M107" s="458"/>
      <c r="N107" s="416"/>
      <c r="O107" s="416"/>
      <c r="P107" s="200" t="s">
        <v>170</v>
      </c>
      <c r="Q107" s="197">
        <f>IFERROR(AVERAGE(O8:O10,O12:O14,O18:O22,O24:O32,O35:O37,O40:O43,O47:O49,O51:O53,O56:O58,O60:O62,O66:O72,O74:O75,O77:O78,O82:O84,O86:O88,O90:O91,O95:O100),"")</f>
        <v>0</v>
      </c>
      <c r="R107" s="201" t="s">
        <v>171</v>
      </c>
      <c r="S107" s="198"/>
    </row>
    <row r="108" spans="1:19" ht="32.25" customHeight="1">
      <c r="A108" s="416"/>
      <c r="B108" s="416"/>
      <c r="C108" s="416"/>
      <c r="D108" s="459" t="s">
        <v>172</v>
      </c>
      <c r="E108" s="202"/>
      <c r="F108" s="202"/>
      <c r="G108" s="202"/>
      <c r="H108" s="460"/>
      <c r="I108" s="211">
        <f>I106-I107</f>
        <v>0</v>
      </c>
      <c r="J108" s="199">
        <f>J106-J107</f>
        <v>0</v>
      </c>
      <c r="K108" s="415"/>
      <c r="L108" s="458"/>
      <c r="M108" s="458"/>
      <c r="N108" s="416"/>
      <c r="O108" s="416"/>
      <c r="P108" s="416"/>
      <c r="Q108" s="416"/>
      <c r="R108" s="416"/>
      <c r="S108" s="416"/>
    </row>
  </sheetData>
  <sheetProtection formatCells="0" formatColumns="0" formatRows="0" insertRows="0" deleteRows="0" selectLockedCells="1" sort="0"/>
  <mergeCells count="41">
    <mergeCell ref="A95:A101"/>
    <mergeCell ref="P95:P100"/>
    <mergeCell ref="Q95:Q100"/>
    <mergeCell ref="E106:H106"/>
    <mergeCell ref="A66:A73"/>
    <mergeCell ref="P66:P78"/>
    <mergeCell ref="Q66:Q78"/>
    <mergeCell ref="A74:A76"/>
    <mergeCell ref="A77:A79"/>
    <mergeCell ref="A82:A85"/>
    <mergeCell ref="P82:P91"/>
    <mergeCell ref="Q82:Q91"/>
    <mergeCell ref="A86:A89"/>
    <mergeCell ref="A90:A92"/>
    <mergeCell ref="A47:A50"/>
    <mergeCell ref="P47:P53"/>
    <mergeCell ref="Q47:Q62"/>
    <mergeCell ref="A51:A54"/>
    <mergeCell ref="A56:A59"/>
    <mergeCell ref="P56:P62"/>
    <mergeCell ref="A60:A63"/>
    <mergeCell ref="A18:A23"/>
    <mergeCell ref="P18:P32"/>
    <mergeCell ref="Q18:Q43"/>
    <mergeCell ref="A24:A33"/>
    <mergeCell ref="A35:A38"/>
    <mergeCell ref="P35:P37"/>
    <mergeCell ref="A40:A44"/>
    <mergeCell ref="P40:P43"/>
    <mergeCell ref="Q3:Q4"/>
    <mergeCell ref="R3:S3"/>
    <mergeCell ref="A8:A11"/>
    <mergeCell ref="P8:P14"/>
    <mergeCell ref="Q8:Q14"/>
    <mergeCell ref="A12:A15"/>
    <mergeCell ref="B3:B4"/>
    <mergeCell ref="D3:D4"/>
    <mergeCell ref="M3:M4"/>
    <mergeCell ref="N3:N4"/>
    <mergeCell ref="O3:O4"/>
    <mergeCell ref="P3:P4"/>
  </mergeCells>
  <conditionalFormatting sqref="D12">
    <cfRule type="cellIs" priority="16" operator="greaterThan">
      <formula>0</formula>
    </cfRule>
  </conditionalFormatting>
  <conditionalFormatting sqref="D82">
    <cfRule type="cellIs" priority="15" operator="greaterThan">
      <formula>0</formula>
    </cfRule>
  </conditionalFormatting>
  <conditionalFormatting sqref="D47">
    <cfRule type="cellIs" priority="14" operator="greaterThan">
      <formula>0</formula>
    </cfRule>
  </conditionalFormatting>
  <conditionalFormatting sqref="D51">
    <cfRule type="cellIs" priority="13" operator="greaterThan">
      <formula>0</formula>
    </cfRule>
  </conditionalFormatting>
  <conditionalFormatting sqref="D60">
    <cfRule type="cellIs" priority="12" operator="greaterThan">
      <formula>0</formula>
    </cfRule>
  </conditionalFormatting>
  <conditionalFormatting sqref="D66:D70">
    <cfRule type="cellIs" priority="11" operator="greaterThan">
      <formula>0</formula>
    </cfRule>
  </conditionalFormatting>
  <conditionalFormatting sqref="D74">
    <cfRule type="cellIs" priority="10" operator="greaterThan">
      <formula>0</formula>
    </cfRule>
  </conditionalFormatting>
  <conditionalFormatting sqref="D77">
    <cfRule type="cellIs" priority="9" operator="greaterThan">
      <formula>0</formula>
    </cfRule>
  </conditionalFormatting>
  <conditionalFormatting sqref="D86">
    <cfRule type="cellIs" priority="8" operator="greaterThan">
      <formula>0</formula>
    </cfRule>
  </conditionalFormatting>
  <conditionalFormatting sqref="D90">
    <cfRule type="cellIs" priority="7" operator="greaterThan">
      <formula>0</formula>
    </cfRule>
  </conditionalFormatting>
  <conditionalFormatting sqref="D8">
    <cfRule type="cellIs" priority="6" operator="greaterThan">
      <formula>0</formula>
    </cfRule>
  </conditionalFormatting>
  <conditionalFormatting sqref="D18">
    <cfRule type="cellIs" priority="5" operator="greaterThan">
      <formula>0</formula>
    </cfRule>
  </conditionalFormatting>
  <conditionalFormatting sqref="D24">
    <cfRule type="cellIs" priority="4" operator="greaterThan">
      <formula>0</formula>
    </cfRule>
  </conditionalFormatting>
  <conditionalFormatting sqref="D35">
    <cfRule type="cellIs" priority="3" operator="greaterThan">
      <formula>0</formula>
    </cfRule>
  </conditionalFormatting>
  <conditionalFormatting sqref="D40">
    <cfRule type="cellIs" priority="2" operator="greaterThan">
      <formula>0</formula>
    </cfRule>
  </conditionalFormatting>
  <conditionalFormatting sqref="D56">
    <cfRule type="cellIs" priority="1" operator="greaterThan">
      <formula>0</formula>
    </cfRule>
  </conditionalFormatting>
  <pageMargins left="0.75" right="0.75" top="1" bottom="1" header="0.5" footer="0.5"/>
  <pageSetup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C286D-9D43-455F-B4F8-1AE5EE448FD6}">
  <sheetPr codeName="Sheet10"/>
  <dimension ref="B1:B7"/>
  <sheetViews>
    <sheetView tabSelected="1" zoomScale="80" zoomScaleNormal="80" workbookViewId="0">
      <selection activeCell="E3" sqref="E3"/>
    </sheetView>
  </sheetViews>
  <sheetFormatPr defaultRowHeight="14.5"/>
  <cols>
    <col min="1" max="1" width="3.26953125" style="110" customWidth="1"/>
    <col min="2" max="2" width="140.453125" style="110" customWidth="1"/>
    <col min="3" max="256" width="9.1796875" style="110"/>
    <col min="257" max="257" width="3.26953125" style="110" customWidth="1"/>
    <col min="258" max="258" width="111.26953125" style="110" customWidth="1"/>
    <col min="259" max="512" width="9.1796875" style="110"/>
    <col min="513" max="513" width="3.26953125" style="110" customWidth="1"/>
    <col min="514" max="514" width="111.26953125" style="110" customWidth="1"/>
    <col min="515" max="768" width="9.1796875" style="110"/>
    <col min="769" max="769" width="3.26953125" style="110" customWidth="1"/>
    <col min="770" max="770" width="111.26953125" style="110" customWidth="1"/>
    <col min="771" max="1024" width="9.1796875" style="110"/>
    <col min="1025" max="1025" width="3.26953125" style="110" customWidth="1"/>
    <col min="1026" max="1026" width="111.26953125" style="110" customWidth="1"/>
    <col min="1027" max="1280" width="9.1796875" style="110"/>
    <col min="1281" max="1281" width="3.26953125" style="110" customWidth="1"/>
    <col min="1282" max="1282" width="111.26953125" style="110" customWidth="1"/>
    <col min="1283" max="1536" width="9.1796875" style="110"/>
    <col min="1537" max="1537" width="3.26953125" style="110" customWidth="1"/>
    <col min="1538" max="1538" width="111.26953125" style="110" customWidth="1"/>
    <col min="1539" max="1792" width="9.1796875" style="110"/>
    <col min="1793" max="1793" width="3.26953125" style="110" customWidth="1"/>
    <col min="1794" max="1794" width="111.26953125" style="110" customWidth="1"/>
    <col min="1795" max="2048" width="9.1796875" style="110"/>
    <col min="2049" max="2049" width="3.26953125" style="110" customWidth="1"/>
    <col min="2050" max="2050" width="111.26953125" style="110" customWidth="1"/>
    <col min="2051" max="2304" width="9.1796875" style="110"/>
    <col min="2305" max="2305" width="3.26953125" style="110" customWidth="1"/>
    <col min="2306" max="2306" width="111.26953125" style="110" customWidth="1"/>
    <col min="2307" max="2560" width="9.1796875" style="110"/>
    <col min="2561" max="2561" width="3.26953125" style="110" customWidth="1"/>
    <col min="2562" max="2562" width="111.26953125" style="110" customWidth="1"/>
    <col min="2563" max="2816" width="9.1796875" style="110"/>
    <col min="2817" max="2817" width="3.26953125" style="110" customWidth="1"/>
    <col min="2818" max="2818" width="111.26953125" style="110" customWidth="1"/>
    <col min="2819" max="3072" width="9.1796875" style="110"/>
    <col min="3073" max="3073" width="3.26953125" style="110" customWidth="1"/>
    <col min="3074" max="3074" width="111.26953125" style="110" customWidth="1"/>
    <col min="3075" max="3328" width="9.1796875" style="110"/>
    <col min="3329" max="3329" width="3.26953125" style="110" customWidth="1"/>
    <col min="3330" max="3330" width="111.26953125" style="110" customWidth="1"/>
    <col min="3331" max="3584" width="9.1796875" style="110"/>
    <col min="3585" max="3585" width="3.26953125" style="110" customWidth="1"/>
    <col min="3586" max="3586" width="111.26953125" style="110" customWidth="1"/>
    <col min="3587" max="3840" width="9.1796875" style="110"/>
    <col min="3841" max="3841" width="3.26953125" style="110" customWidth="1"/>
    <col min="3842" max="3842" width="111.26953125" style="110" customWidth="1"/>
    <col min="3843" max="4096" width="9.1796875" style="110"/>
    <col min="4097" max="4097" width="3.26953125" style="110" customWidth="1"/>
    <col min="4098" max="4098" width="111.26953125" style="110" customWidth="1"/>
    <col min="4099" max="4352" width="9.1796875" style="110"/>
    <col min="4353" max="4353" width="3.26953125" style="110" customWidth="1"/>
    <col min="4354" max="4354" width="111.26953125" style="110" customWidth="1"/>
    <col min="4355" max="4608" width="9.1796875" style="110"/>
    <col min="4609" max="4609" width="3.26953125" style="110" customWidth="1"/>
    <col min="4610" max="4610" width="111.26953125" style="110" customWidth="1"/>
    <col min="4611" max="4864" width="9.1796875" style="110"/>
    <col min="4865" max="4865" width="3.26953125" style="110" customWidth="1"/>
    <col min="4866" max="4866" width="111.26953125" style="110" customWidth="1"/>
    <col min="4867" max="5120" width="9.1796875" style="110"/>
    <col min="5121" max="5121" width="3.26953125" style="110" customWidth="1"/>
    <col min="5122" max="5122" width="111.26953125" style="110" customWidth="1"/>
    <col min="5123" max="5376" width="9.1796875" style="110"/>
    <col min="5377" max="5377" width="3.26953125" style="110" customWidth="1"/>
    <col min="5378" max="5378" width="111.26953125" style="110" customWidth="1"/>
    <col min="5379" max="5632" width="9.1796875" style="110"/>
    <col min="5633" max="5633" width="3.26953125" style="110" customWidth="1"/>
    <col min="5634" max="5634" width="111.26953125" style="110" customWidth="1"/>
    <col min="5635" max="5888" width="9.1796875" style="110"/>
    <col min="5889" max="5889" width="3.26953125" style="110" customWidth="1"/>
    <col min="5890" max="5890" width="111.26953125" style="110" customWidth="1"/>
    <col min="5891" max="6144" width="9.1796875" style="110"/>
    <col min="6145" max="6145" width="3.26953125" style="110" customWidth="1"/>
    <col min="6146" max="6146" width="111.26953125" style="110" customWidth="1"/>
    <col min="6147" max="6400" width="9.1796875" style="110"/>
    <col min="6401" max="6401" width="3.26953125" style="110" customWidth="1"/>
    <col min="6402" max="6402" width="111.26953125" style="110" customWidth="1"/>
    <col min="6403" max="6656" width="9.1796875" style="110"/>
    <col min="6657" max="6657" width="3.26953125" style="110" customWidth="1"/>
    <col min="6658" max="6658" width="111.26953125" style="110" customWidth="1"/>
    <col min="6659" max="6912" width="9.1796875" style="110"/>
    <col min="6913" max="6913" width="3.26953125" style="110" customWidth="1"/>
    <col min="6914" max="6914" width="111.26953125" style="110" customWidth="1"/>
    <col min="6915" max="7168" width="9.1796875" style="110"/>
    <col min="7169" max="7169" width="3.26953125" style="110" customWidth="1"/>
    <col min="7170" max="7170" width="111.26953125" style="110" customWidth="1"/>
    <col min="7171" max="7424" width="9.1796875" style="110"/>
    <col min="7425" max="7425" width="3.26953125" style="110" customWidth="1"/>
    <col min="7426" max="7426" width="111.26953125" style="110" customWidth="1"/>
    <col min="7427" max="7680" width="9.1796875" style="110"/>
    <col min="7681" max="7681" width="3.26953125" style="110" customWidth="1"/>
    <col min="7682" max="7682" width="111.26953125" style="110" customWidth="1"/>
    <col min="7683" max="7936" width="9.1796875" style="110"/>
    <col min="7937" max="7937" width="3.26953125" style="110" customWidth="1"/>
    <col min="7938" max="7938" width="111.26953125" style="110" customWidth="1"/>
    <col min="7939" max="8192" width="9.1796875" style="110"/>
    <col min="8193" max="8193" width="3.26953125" style="110" customWidth="1"/>
    <col min="8194" max="8194" width="111.26953125" style="110" customWidth="1"/>
    <col min="8195" max="8448" width="9.1796875" style="110"/>
    <col min="8449" max="8449" width="3.26953125" style="110" customWidth="1"/>
    <col min="8450" max="8450" width="111.26953125" style="110" customWidth="1"/>
    <col min="8451" max="8704" width="9.1796875" style="110"/>
    <col min="8705" max="8705" width="3.26953125" style="110" customWidth="1"/>
    <col min="8706" max="8706" width="111.26953125" style="110" customWidth="1"/>
    <col min="8707" max="8960" width="9.1796875" style="110"/>
    <col min="8961" max="8961" width="3.26953125" style="110" customWidth="1"/>
    <col min="8962" max="8962" width="111.26953125" style="110" customWidth="1"/>
    <col min="8963" max="9216" width="9.1796875" style="110"/>
    <col min="9217" max="9217" width="3.26953125" style="110" customWidth="1"/>
    <col min="9218" max="9218" width="111.26953125" style="110" customWidth="1"/>
    <col min="9219" max="9472" width="9.1796875" style="110"/>
    <col min="9473" max="9473" width="3.26953125" style="110" customWidth="1"/>
    <col min="9474" max="9474" width="111.26953125" style="110" customWidth="1"/>
    <col min="9475" max="9728" width="9.1796875" style="110"/>
    <col min="9729" max="9729" width="3.26953125" style="110" customWidth="1"/>
    <col min="9730" max="9730" width="111.26953125" style="110" customWidth="1"/>
    <col min="9731" max="9984" width="9.1796875" style="110"/>
    <col min="9985" max="9985" width="3.26953125" style="110" customWidth="1"/>
    <col min="9986" max="9986" width="111.26953125" style="110" customWidth="1"/>
    <col min="9987" max="10240" width="9.1796875" style="110"/>
    <col min="10241" max="10241" width="3.26953125" style="110" customWidth="1"/>
    <col min="10242" max="10242" width="111.26953125" style="110" customWidth="1"/>
    <col min="10243" max="10496" width="9.1796875" style="110"/>
    <col min="10497" max="10497" width="3.26953125" style="110" customWidth="1"/>
    <col min="10498" max="10498" width="111.26953125" style="110" customWidth="1"/>
    <col min="10499" max="10752" width="9.1796875" style="110"/>
    <col min="10753" max="10753" width="3.26953125" style="110" customWidth="1"/>
    <col min="10754" max="10754" width="111.26953125" style="110" customWidth="1"/>
    <col min="10755" max="11008" width="9.1796875" style="110"/>
    <col min="11009" max="11009" width="3.26953125" style="110" customWidth="1"/>
    <col min="11010" max="11010" width="111.26953125" style="110" customWidth="1"/>
    <col min="11011" max="11264" width="9.1796875" style="110"/>
    <col min="11265" max="11265" width="3.26953125" style="110" customWidth="1"/>
    <col min="11266" max="11266" width="111.26953125" style="110" customWidth="1"/>
    <col min="11267" max="11520" width="9.1796875" style="110"/>
    <col min="11521" max="11521" width="3.26953125" style="110" customWidth="1"/>
    <col min="11522" max="11522" width="111.26953125" style="110" customWidth="1"/>
    <col min="11523" max="11776" width="9.1796875" style="110"/>
    <col min="11777" max="11777" width="3.26953125" style="110" customWidth="1"/>
    <col min="11778" max="11778" width="111.26953125" style="110" customWidth="1"/>
    <col min="11779" max="12032" width="9.1796875" style="110"/>
    <col min="12033" max="12033" width="3.26953125" style="110" customWidth="1"/>
    <col min="12034" max="12034" width="111.26953125" style="110" customWidth="1"/>
    <col min="12035" max="12288" width="9.1796875" style="110"/>
    <col min="12289" max="12289" width="3.26953125" style="110" customWidth="1"/>
    <col min="12290" max="12290" width="111.26953125" style="110" customWidth="1"/>
    <col min="12291" max="12544" width="9.1796875" style="110"/>
    <col min="12545" max="12545" width="3.26953125" style="110" customWidth="1"/>
    <col min="12546" max="12546" width="111.26953125" style="110" customWidth="1"/>
    <col min="12547" max="12800" width="9.1796875" style="110"/>
    <col min="12801" max="12801" width="3.26953125" style="110" customWidth="1"/>
    <col min="12802" max="12802" width="111.26953125" style="110" customWidth="1"/>
    <col min="12803" max="13056" width="9.1796875" style="110"/>
    <col min="13057" max="13057" width="3.26953125" style="110" customWidth="1"/>
    <col min="13058" max="13058" width="111.26953125" style="110" customWidth="1"/>
    <col min="13059" max="13312" width="9.1796875" style="110"/>
    <col min="13313" max="13313" width="3.26953125" style="110" customWidth="1"/>
    <col min="13314" max="13314" width="111.26953125" style="110" customWidth="1"/>
    <col min="13315" max="13568" width="9.1796875" style="110"/>
    <col min="13569" max="13569" width="3.26953125" style="110" customWidth="1"/>
    <col min="13570" max="13570" width="111.26953125" style="110" customWidth="1"/>
    <col min="13571" max="13824" width="9.1796875" style="110"/>
    <col min="13825" max="13825" width="3.26953125" style="110" customWidth="1"/>
    <col min="13826" max="13826" width="111.26953125" style="110" customWidth="1"/>
    <col min="13827" max="14080" width="9.1796875" style="110"/>
    <col min="14081" max="14081" width="3.26953125" style="110" customWidth="1"/>
    <col min="14082" max="14082" width="111.26953125" style="110" customWidth="1"/>
    <col min="14083" max="14336" width="9.1796875" style="110"/>
    <col min="14337" max="14337" width="3.26953125" style="110" customWidth="1"/>
    <col min="14338" max="14338" width="111.26953125" style="110" customWidth="1"/>
    <col min="14339" max="14592" width="9.1796875" style="110"/>
    <col min="14593" max="14593" width="3.26953125" style="110" customWidth="1"/>
    <col min="14594" max="14594" width="111.26953125" style="110" customWidth="1"/>
    <col min="14595" max="14848" width="9.1796875" style="110"/>
    <col min="14849" max="14849" width="3.26953125" style="110" customWidth="1"/>
    <col min="14850" max="14850" width="111.26953125" style="110" customWidth="1"/>
    <col min="14851" max="15104" width="9.1796875" style="110"/>
    <col min="15105" max="15105" width="3.26953125" style="110" customWidth="1"/>
    <col min="15106" max="15106" width="111.26953125" style="110" customWidth="1"/>
    <col min="15107" max="15360" width="9.1796875" style="110"/>
    <col min="15361" max="15361" width="3.26953125" style="110" customWidth="1"/>
    <col min="15362" max="15362" width="111.26953125" style="110" customWidth="1"/>
    <col min="15363" max="15616" width="9.1796875" style="110"/>
    <col min="15617" max="15617" width="3.26953125" style="110" customWidth="1"/>
    <col min="15618" max="15618" width="111.26953125" style="110" customWidth="1"/>
    <col min="15619" max="15872" width="9.1796875" style="110"/>
    <col min="15873" max="15873" width="3.26953125" style="110" customWidth="1"/>
    <col min="15874" max="15874" width="111.26953125" style="110" customWidth="1"/>
    <col min="15875" max="16128" width="9.1796875" style="110"/>
    <col min="16129" max="16129" width="3.26953125" style="110" customWidth="1"/>
    <col min="16130" max="16130" width="111.26953125" style="110" customWidth="1"/>
    <col min="16131" max="16384" width="9.1796875" style="110"/>
  </cols>
  <sheetData>
    <row r="1" spans="2:2" ht="15" thickBot="1"/>
    <row r="2" spans="2:2" ht="25.5" customHeight="1">
      <c r="B2" s="111" t="s">
        <v>186</v>
      </c>
    </row>
    <row r="3" spans="2:2" ht="175" customHeight="1">
      <c r="B3" s="637" t="s">
        <v>295</v>
      </c>
    </row>
    <row r="4" spans="2:2" ht="246.65" customHeight="1">
      <c r="B4" s="508" t="s">
        <v>291</v>
      </c>
    </row>
    <row r="5" spans="2:2" ht="236" customHeight="1" thickBot="1">
      <c r="B5" s="509" t="s">
        <v>292</v>
      </c>
    </row>
    <row r="6" spans="2:2" ht="65" customHeight="1" thickBot="1">
      <c r="B6" s="510" t="s">
        <v>293</v>
      </c>
    </row>
    <row r="7" spans="2:2" ht="106.5" customHeight="1" thickBot="1">
      <c r="B7" s="636" t="s">
        <v>294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4CCD4-F582-4A13-ABD3-93449197B189}">
  <sheetPr codeName="Sheet8">
    <tabColor rgb="FF0070C0"/>
  </sheetPr>
  <dimension ref="B1:V20"/>
  <sheetViews>
    <sheetView topLeftCell="A3" zoomScale="70" zoomScaleNormal="70" workbookViewId="0">
      <selection activeCell="M8" sqref="M8"/>
    </sheetView>
  </sheetViews>
  <sheetFormatPr defaultRowHeight="14.5"/>
  <cols>
    <col min="1" max="1" width="2.1796875" style="110" customWidth="1"/>
    <col min="2" max="2" width="5.453125" style="110" customWidth="1"/>
    <col min="3" max="3" width="29.54296875" style="110" customWidth="1"/>
    <col min="4" max="4" width="8" style="110" customWidth="1"/>
    <col min="5" max="6" width="7.26953125" style="110" customWidth="1"/>
    <col min="7" max="8" width="6.81640625" style="110" customWidth="1"/>
    <col min="9" max="9" width="7.453125" style="110" customWidth="1"/>
    <col min="10" max="11" width="9.1796875" style="110"/>
    <col min="12" max="12" width="17.1796875" style="110" customWidth="1"/>
    <col min="13" max="13" width="27" style="110" customWidth="1"/>
    <col min="14" max="16" width="9.1796875" style="110"/>
    <col min="17" max="17" width="24.26953125" style="110" customWidth="1"/>
    <col min="18" max="18" width="15.453125" style="110" bestFit="1" customWidth="1"/>
    <col min="19" max="20" width="9.1796875" style="110"/>
    <col min="21" max="21" width="13.1796875" style="110" bestFit="1" customWidth="1"/>
    <col min="22" max="259" width="9.1796875" style="110"/>
    <col min="260" max="260" width="5.453125" style="110" customWidth="1"/>
    <col min="261" max="261" width="28" style="110" customWidth="1"/>
    <col min="262" max="262" width="8" style="110" customWidth="1"/>
    <col min="263" max="263" width="7.26953125" style="110" customWidth="1"/>
    <col min="264" max="264" width="6.81640625" style="110" customWidth="1"/>
    <col min="265" max="265" width="7.453125" style="110" customWidth="1"/>
    <col min="266" max="267" width="9.1796875" style="110"/>
    <col min="268" max="268" width="17.1796875" style="110" customWidth="1"/>
    <col min="269" max="269" width="30.26953125" style="110" customWidth="1"/>
    <col min="270" max="272" width="9.1796875" style="110"/>
    <col min="273" max="273" width="24.26953125" style="110" customWidth="1"/>
    <col min="274" max="274" width="15.453125" style="110" bestFit="1" customWidth="1"/>
    <col min="275" max="276" width="9.1796875" style="110"/>
    <col min="277" max="277" width="13.1796875" style="110" bestFit="1" customWidth="1"/>
    <col min="278" max="515" width="9.1796875" style="110"/>
    <col min="516" max="516" width="5.453125" style="110" customWidth="1"/>
    <col min="517" max="517" width="28" style="110" customWidth="1"/>
    <col min="518" max="518" width="8" style="110" customWidth="1"/>
    <col min="519" max="519" width="7.26953125" style="110" customWidth="1"/>
    <col min="520" max="520" width="6.81640625" style="110" customWidth="1"/>
    <col min="521" max="521" width="7.453125" style="110" customWidth="1"/>
    <col min="522" max="523" width="9.1796875" style="110"/>
    <col min="524" max="524" width="17.1796875" style="110" customWidth="1"/>
    <col min="525" max="525" width="30.26953125" style="110" customWidth="1"/>
    <col min="526" max="528" width="9.1796875" style="110"/>
    <col min="529" max="529" width="24.26953125" style="110" customWidth="1"/>
    <col min="530" max="530" width="15.453125" style="110" bestFit="1" customWidth="1"/>
    <col min="531" max="532" width="9.1796875" style="110"/>
    <col min="533" max="533" width="13.1796875" style="110" bestFit="1" customWidth="1"/>
    <col min="534" max="771" width="9.1796875" style="110"/>
    <col min="772" max="772" width="5.453125" style="110" customWidth="1"/>
    <col min="773" max="773" width="28" style="110" customWidth="1"/>
    <col min="774" max="774" width="8" style="110" customWidth="1"/>
    <col min="775" max="775" width="7.26953125" style="110" customWidth="1"/>
    <col min="776" max="776" width="6.81640625" style="110" customWidth="1"/>
    <col min="777" max="777" width="7.453125" style="110" customWidth="1"/>
    <col min="778" max="779" width="9.1796875" style="110"/>
    <col min="780" max="780" width="17.1796875" style="110" customWidth="1"/>
    <col min="781" max="781" width="30.26953125" style="110" customWidth="1"/>
    <col min="782" max="784" width="9.1796875" style="110"/>
    <col min="785" max="785" width="24.26953125" style="110" customWidth="1"/>
    <col min="786" max="786" width="15.453125" style="110" bestFit="1" customWidth="1"/>
    <col min="787" max="788" width="9.1796875" style="110"/>
    <col min="789" max="789" width="13.1796875" style="110" bestFit="1" customWidth="1"/>
    <col min="790" max="1027" width="9.1796875" style="110"/>
    <col min="1028" max="1028" width="5.453125" style="110" customWidth="1"/>
    <col min="1029" max="1029" width="28" style="110" customWidth="1"/>
    <col min="1030" max="1030" width="8" style="110" customWidth="1"/>
    <col min="1031" max="1031" width="7.26953125" style="110" customWidth="1"/>
    <col min="1032" max="1032" width="6.81640625" style="110" customWidth="1"/>
    <col min="1033" max="1033" width="7.453125" style="110" customWidth="1"/>
    <col min="1034" max="1035" width="9.1796875" style="110"/>
    <col min="1036" max="1036" width="17.1796875" style="110" customWidth="1"/>
    <col min="1037" max="1037" width="30.26953125" style="110" customWidth="1"/>
    <col min="1038" max="1040" width="9.1796875" style="110"/>
    <col min="1041" max="1041" width="24.26953125" style="110" customWidth="1"/>
    <col min="1042" max="1042" width="15.453125" style="110" bestFit="1" customWidth="1"/>
    <col min="1043" max="1044" width="9.1796875" style="110"/>
    <col min="1045" max="1045" width="13.1796875" style="110" bestFit="1" customWidth="1"/>
    <col min="1046" max="1283" width="9.1796875" style="110"/>
    <col min="1284" max="1284" width="5.453125" style="110" customWidth="1"/>
    <col min="1285" max="1285" width="28" style="110" customWidth="1"/>
    <col min="1286" max="1286" width="8" style="110" customWidth="1"/>
    <col min="1287" max="1287" width="7.26953125" style="110" customWidth="1"/>
    <col min="1288" max="1288" width="6.81640625" style="110" customWidth="1"/>
    <col min="1289" max="1289" width="7.453125" style="110" customWidth="1"/>
    <col min="1290" max="1291" width="9.1796875" style="110"/>
    <col min="1292" max="1292" width="17.1796875" style="110" customWidth="1"/>
    <col min="1293" max="1293" width="30.26953125" style="110" customWidth="1"/>
    <col min="1294" max="1296" width="9.1796875" style="110"/>
    <col min="1297" max="1297" width="24.26953125" style="110" customWidth="1"/>
    <col min="1298" max="1298" width="15.453125" style="110" bestFit="1" customWidth="1"/>
    <col min="1299" max="1300" width="9.1796875" style="110"/>
    <col min="1301" max="1301" width="13.1796875" style="110" bestFit="1" customWidth="1"/>
    <col min="1302" max="1539" width="9.1796875" style="110"/>
    <col min="1540" max="1540" width="5.453125" style="110" customWidth="1"/>
    <col min="1541" max="1541" width="28" style="110" customWidth="1"/>
    <col min="1542" max="1542" width="8" style="110" customWidth="1"/>
    <col min="1543" max="1543" width="7.26953125" style="110" customWidth="1"/>
    <col min="1544" max="1544" width="6.81640625" style="110" customWidth="1"/>
    <col min="1545" max="1545" width="7.453125" style="110" customWidth="1"/>
    <col min="1546" max="1547" width="9.1796875" style="110"/>
    <col min="1548" max="1548" width="17.1796875" style="110" customWidth="1"/>
    <col min="1549" max="1549" width="30.26953125" style="110" customWidth="1"/>
    <col min="1550" max="1552" width="9.1796875" style="110"/>
    <col min="1553" max="1553" width="24.26953125" style="110" customWidth="1"/>
    <col min="1554" max="1554" width="15.453125" style="110" bestFit="1" customWidth="1"/>
    <col min="1555" max="1556" width="9.1796875" style="110"/>
    <col min="1557" max="1557" width="13.1796875" style="110" bestFit="1" customWidth="1"/>
    <col min="1558" max="1795" width="9.1796875" style="110"/>
    <col min="1796" max="1796" width="5.453125" style="110" customWidth="1"/>
    <col min="1797" max="1797" width="28" style="110" customWidth="1"/>
    <col min="1798" max="1798" width="8" style="110" customWidth="1"/>
    <col min="1799" max="1799" width="7.26953125" style="110" customWidth="1"/>
    <col min="1800" max="1800" width="6.81640625" style="110" customWidth="1"/>
    <col min="1801" max="1801" width="7.453125" style="110" customWidth="1"/>
    <col min="1802" max="1803" width="9.1796875" style="110"/>
    <col min="1804" max="1804" width="17.1796875" style="110" customWidth="1"/>
    <col min="1805" max="1805" width="30.26953125" style="110" customWidth="1"/>
    <col min="1806" max="1808" width="9.1796875" style="110"/>
    <col min="1809" max="1809" width="24.26953125" style="110" customWidth="1"/>
    <col min="1810" max="1810" width="15.453125" style="110" bestFit="1" customWidth="1"/>
    <col min="1811" max="1812" width="9.1796875" style="110"/>
    <col min="1813" max="1813" width="13.1796875" style="110" bestFit="1" customWidth="1"/>
    <col min="1814" max="2051" width="9.1796875" style="110"/>
    <col min="2052" max="2052" width="5.453125" style="110" customWidth="1"/>
    <col min="2053" max="2053" width="28" style="110" customWidth="1"/>
    <col min="2054" max="2054" width="8" style="110" customWidth="1"/>
    <col min="2055" max="2055" width="7.26953125" style="110" customWidth="1"/>
    <col min="2056" max="2056" width="6.81640625" style="110" customWidth="1"/>
    <col min="2057" max="2057" width="7.453125" style="110" customWidth="1"/>
    <col min="2058" max="2059" width="9.1796875" style="110"/>
    <col min="2060" max="2060" width="17.1796875" style="110" customWidth="1"/>
    <col min="2061" max="2061" width="30.26953125" style="110" customWidth="1"/>
    <col min="2062" max="2064" width="9.1796875" style="110"/>
    <col min="2065" max="2065" width="24.26953125" style="110" customWidth="1"/>
    <col min="2066" max="2066" width="15.453125" style="110" bestFit="1" customWidth="1"/>
    <col min="2067" max="2068" width="9.1796875" style="110"/>
    <col min="2069" max="2069" width="13.1796875" style="110" bestFit="1" customWidth="1"/>
    <col min="2070" max="2307" width="9.1796875" style="110"/>
    <col min="2308" max="2308" width="5.453125" style="110" customWidth="1"/>
    <col min="2309" max="2309" width="28" style="110" customWidth="1"/>
    <col min="2310" max="2310" width="8" style="110" customWidth="1"/>
    <col min="2311" max="2311" width="7.26953125" style="110" customWidth="1"/>
    <col min="2312" max="2312" width="6.81640625" style="110" customWidth="1"/>
    <col min="2313" max="2313" width="7.453125" style="110" customWidth="1"/>
    <col min="2314" max="2315" width="9.1796875" style="110"/>
    <col min="2316" max="2316" width="17.1796875" style="110" customWidth="1"/>
    <col min="2317" max="2317" width="30.26953125" style="110" customWidth="1"/>
    <col min="2318" max="2320" width="9.1796875" style="110"/>
    <col min="2321" max="2321" width="24.26953125" style="110" customWidth="1"/>
    <col min="2322" max="2322" width="15.453125" style="110" bestFit="1" customWidth="1"/>
    <col min="2323" max="2324" width="9.1796875" style="110"/>
    <col min="2325" max="2325" width="13.1796875" style="110" bestFit="1" customWidth="1"/>
    <col min="2326" max="2563" width="9.1796875" style="110"/>
    <col min="2564" max="2564" width="5.453125" style="110" customWidth="1"/>
    <col min="2565" max="2565" width="28" style="110" customWidth="1"/>
    <col min="2566" max="2566" width="8" style="110" customWidth="1"/>
    <col min="2567" max="2567" width="7.26953125" style="110" customWidth="1"/>
    <col min="2568" max="2568" width="6.81640625" style="110" customWidth="1"/>
    <col min="2569" max="2569" width="7.453125" style="110" customWidth="1"/>
    <col min="2570" max="2571" width="9.1796875" style="110"/>
    <col min="2572" max="2572" width="17.1796875" style="110" customWidth="1"/>
    <col min="2573" max="2573" width="30.26953125" style="110" customWidth="1"/>
    <col min="2574" max="2576" width="9.1796875" style="110"/>
    <col min="2577" max="2577" width="24.26953125" style="110" customWidth="1"/>
    <col min="2578" max="2578" width="15.453125" style="110" bestFit="1" customWidth="1"/>
    <col min="2579" max="2580" width="9.1796875" style="110"/>
    <col min="2581" max="2581" width="13.1796875" style="110" bestFit="1" customWidth="1"/>
    <col min="2582" max="2819" width="9.1796875" style="110"/>
    <col min="2820" max="2820" width="5.453125" style="110" customWidth="1"/>
    <col min="2821" max="2821" width="28" style="110" customWidth="1"/>
    <col min="2822" max="2822" width="8" style="110" customWidth="1"/>
    <col min="2823" max="2823" width="7.26953125" style="110" customWidth="1"/>
    <col min="2824" max="2824" width="6.81640625" style="110" customWidth="1"/>
    <col min="2825" max="2825" width="7.453125" style="110" customWidth="1"/>
    <col min="2826" max="2827" width="9.1796875" style="110"/>
    <col min="2828" max="2828" width="17.1796875" style="110" customWidth="1"/>
    <col min="2829" max="2829" width="30.26953125" style="110" customWidth="1"/>
    <col min="2830" max="2832" width="9.1796875" style="110"/>
    <col min="2833" max="2833" width="24.26953125" style="110" customWidth="1"/>
    <col min="2834" max="2834" width="15.453125" style="110" bestFit="1" customWidth="1"/>
    <col min="2835" max="2836" width="9.1796875" style="110"/>
    <col min="2837" max="2837" width="13.1796875" style="110" bestFit="1" customWidth="1"/>
    <col min="2838" max="3075" width="9.1796875" style="110"/>
    <col min="3076" max="3076" width="5.453125" style="110" customWidth="1"/>
    <col min="3077" max="3077" width="28" style="110" customWidth="1"/>
    <col min="3078" max="3078" width="8" style="110" customWidth="1"/>
    <col min="3079" max="3079" width="7.26953125" style="110" customWidth="1"/>
    <col min="3080" max="3080" width="6.81640625" style="110" customWidth="1"/>
    <col min="3081" max="3081" width="7.453125" style="110" customWidth="1"/>
    <col min="3082" max="3083" width="9.1796875" style="110"/>
    <col min="3084" max="3084" width="17.1796875" style="110" customWidth="1"/>
    <col min="3085" max="3085" width="30.26953125" style="110" customWidth="1"/>
    <col min="3086" max="3088" width="9.1796875" style="110"/>
    <col min="3089" max="3089" width="24.26953125" style="110" customWidth="1"/>
    <col min="3090" max="3090" width="15.453125" style="110" bestFit="1" customWidth="1"/>
    <col min="3091" max="3092" width="9.1796875" style="110"/>
    <col min="3093" max="3093" width="13.1796875" style="110" bestFit="1" customWidth="1"/>
    <col min="3094" max="3331" width="9.1796875" style="110"/>
    <col min="3332" max="3332" width="5.453125" style="110" customWidth="1"/>
    <col min="3333" max="3333" width="28" style="110" customWidth="1"/>
    <col min="3334" max="3334" width="8" style="110" customWidth="1"/>
    <col min="3335" max="3335" width="7.26953125" style="110" customWidth="1"/>
    <col min="3336" max="3336" width="6.81640625" style="110" customWidth="1"/>
    <col min="3337" max="3337" width="7.453125" style="110" customWidth="1"/>
    <col min="3338" max="3339" width="9.1796875" style="110"/>
    <col min="3340" max="3340" width="17.1796875" style="110" customWidth="1"/>
    <col min="3341" max="3341" width="30.26953125" style="110" customWidth="1"/>
    <col min="3342" max="3344" width="9.1796875" style="110"/>
    <col min="3345" max="3345" width="24.26953125" style="110" customWidth="1"/>
    <col min="3346" max="3346" width="15.453125" style="110" bestFit="1" customWidth="1"/>
    <col min="3347" max="3348" width="9.1796875" style="110"/>
    <col min="3349" max="3349" width="13.1796875" style="110" bestFit="1" customWidth="1"/>
    <col min="3350" max="3587" width="9.1796875" style="110"/>
    <col min="3588" max="3588" width="5.453125" style="110" customWidth="1"/>
    <col min="3589" max="3589" width="28" style="110" customWidth="1"/>
    <col min="3590" max="3590" width="8" style="110" customWidth="1"/>
    <col min="3591" max="3591" width="7.26953125" style="110" customWidth="1"/>
    <col min="3592" max="3592" width="6.81640625" style="110" customWidth="1"/>
    <col min="3593" max="3593" width="7.453125" style="110" customWidth="1"/>
    <col min="3594" max="3595" width="9.1796875" style="110"/>
    <col min="3596" max="3596" width="17.1796875" style="110" customWidth="1"/>
    <col min="3597" max="3597" width="30.26953125" style="110" customWidth="1"/>
    <col min="3598" max="3600" width="9.1796875" style="110"/>
    <col min="3601" max="3601" width="24.26953125" style="110" customWidth="1"/>
    <col min="3602" max="3602" width="15.453125" style="110" bestFit="1" customWidth="1"/>
    <col min="3603" max="3604" width="9.1796875" style="110"/>
    <col min="3605" max="3605" width="13.1796875" style="110" bestFit="1" customWidth="1"/>
    <col min="3606" max="3843" width="9.1796875" style="110"/>
    <col min="3844" max="3844" width="5.453125" style="110" customWidth="1"/>
    <col min="3845" max="3845" width="28" style="110" customWidth="1"/>
    <col min="3846" max="3846" width="8" style="110" customWidth="1"/>
    <col min="3847" max="3847" width="7.26953125" style="110" customWidth="1"/>
    <col min="3848" max="3848" width="6.81640625" style="110" customWidth="1"/>
    <col min="3849" max="3849" width="7.453125" style="110" customWidth="1"/>
    <col min="3850" max="3851" width="9.1796875" style="110"/>
    <col min="3852" max="3852" width="17.1796875" style="110" customWidth="1"/>
    <col min="3853" max="3853" width="30.26953125" style="110" customWidth="1"/>
    <col min="3854" max="3856" width="9.1796875" style="110"/>
    <col min="3857" max="3857" width="24.26953125" style="110" customWidth="1"/>
    <col min="3858" max="3858" width="15.453125" style="110" bestFit="1" customWidth="1"/>
    <col min="3859" max="3860" width="9.1796875" style="110"/>
    <col min="3861" max="3861" width="13.1796875" style="110" bestFit="1" customWidth="1"/>
    <col min="3862" max="4099" width="9.1796875" style="110"/>
    <col min="4100" max="4100" width="5.453125" style="110" customWidth="1"/>
    <col min="4101" max="4101" width="28" style="110" customWidth="1"/>
    <col min="4102" max="4102" width="8" style="110" customWidth="1"/>
    <col min="4103" max="4103" width="7.26953125" style="110" customWidth="1"/>
    <col min="4104" max="4104" width="6.81640625" style="110" customWidth="1"/>
    <col min="4105" max="4105" width="7.453125" style="110" customWidth="1"/>
    <col min="4106" max="4107" width="9.1796875" style="110"/>
    <col min="4108" max="4108" width="17.1796875" style="110" customWidth="1"/>
    <col min="4109" max="4109" width="30.26953125" style="110" customWidth="1"/>
    <col min="4110" max="4112" width="9.1796875" style="110"/>
    <col min="4113" max="4113" width="24.26953125" style="110" customWidth="1"/>
    <col min="4114" max="4114" width="15.453125" style="110" bestFit="1" customWidth="1"/>
    <col min="4115" max="4116" width="9.1796875" style="110"/>
    <col min="4117" max="4117" width="13.1796875" style="110" bestFit="1" customWidth="1"/>
    <col min="4118" max="4355" width="9.1796875" style="110"/>
    <col min="4356" max="4356" width="5.453125" style="110" customWidth="1"/>
    <col min="4357" max="4357" width="28" style="110" customWidth="1"/>
    <col min="4358" max="4358" width="8" style="110" customWidth="1"/>
    <col min="4359" max="4359" width="7.26953125" style="110" customWidth="1"/>
    <col min="4360" max="4360" width="6.81640625" style="110" customWidth="1"/>
    <col min="4361" max="4361" width="7.453125" style="110" customWidth="1"/>
    <col min="4362" max="4363" width="9.1796875" style="110"/>
    <col min="4364" max="4364" width="17.1796875" style="110" customWidth="1"/>
    <col min="4365" max="4365" width="30.26953125" style="110" customWidth="1"/>
    <col min="4366" max="4368" width="9.1796875" style="110"/>
    <col min="4369" max="4369" width="24.26953125" style="110" customWidth="1"/>
    <col min="4370" max="4370" width="15.453125" style="110" bestFit="1" customWidth="1"/>
    <col min="4371" max="4372" width="9.1796875" style="110"/>
    <col min="4373" max="4373" width="13.1796875" style="110" bestFit="1" customWidth="1"/>
    <col min="4374" max="4611" width="9.1796875" style="110"/>
    <col min="4612" max="4612" width="5.453125" style="110" customWidth="1"/>
    <col min="4613" max="4613" width="28" style="110" customWidth="1"/>
    <col min="4614" max="4614" width="8" style="110" customWidth="1"/>
    <col min="4615" max="4615" width="7.26953125" style="110" customWidth="1"/>
    <col min="4616" max="4616" width="6.81640625" style="110" customWidth="1"/>
    <col min="4617" max="4617" width="7.453125" style="110" customWidth="1"/>
    <col min="4618" max="4619" width="9.1796875" style="110"/>
    <col min="4620" max="4620" width="17.1796875" style="110" customWidth="1"/>
    <col min="4621" max="4621" width="30.26953125" style="110" customWidth="1"/>
    <col min="4622" max="4624" width="9.1796875" style="110"/>
    <col min="4625" max="4625" width="24.26953125" style="110" customWidth="1"/>
    <col min="4626" max="4626" width="15.453125" style="110" bestFit="1" customWidth="1"/>
    <col min="4627" max="4628" width="9.1796875" style="110"/>
    <col min="4629" max="4629" width="13.1796875" style="110" bestFit="1" customWidth="1"/>
    <col min="4630" max="4867" width="9.1796875" style="110"/>
    <col min="4868" max="4868" width="5.453125" style="110" customWidth="1"/>
    <col min="4869" max="4869" width="28" style="110" customWidth="1"/>
    <col min="4870" max="4870" width="8" style="110" customWidth="1"/>
    <col min="4871" max="4871" width="7.26953125" style="110" customWidth="1"/>
    <col min="4872" max="4872" width="6.81640625" style="110" customWidth="1"/>
    <col min="4873" max="4873" width="7.453125" style="110" customWidth="1"/>
    <col min="4874" max="4875" width="9.1796875" style="110"/>
    <col min="4876" max="4876" width="17.1796875" style="110" customWidth="1"/>
    <col min="4877" max="4877" width="30.26953125" style="110" customWidth="1"/>
    <col min="4878" max="4880" width="9.1796875" style="110"/>
    <col min="4881" max="4881" width="24.26953125" style="110" customWidth="1"/>
    <col min="4882" max="4882" width="15.453125" style="110" bestFit="1" customWidth="1"/>
    <col min="4883" max="4884" width="9.1796875" style="110"/>
    <col min="4885" max="4885" width="13.1796875" style="110" bestFit="1" customWidth="1"/>
    <col min="4886" max="5123" width="9.1796875" style="110"/>
    <col min="5124" max="5124" width="5.453125" style="110" customWidth="1"/>
    <col min="5125" max="5125" width="28" style="110" customWidth="1"/>
    <col min="5126" max="5126" width="8" style="110" customWidth="1"/>
    <col min="5127" max="5127" width="7.26953125" style="110" customWidth="1"/>
    <col min="5128" max="5128" width="6.81640625" style="110" customWidth="1"/>
    <col min="5129" max="5129" width="7.453125" style="110" customWidth="1"/>
    <col min="5130" max="5131" width="9.1796875" style="110"/>
    <col min="5132" max="5132" width="17.1796875" style="110" customWidth="1"/>
    <col min="5133" max="5133" width="30.26953125" style="110" customWidth="1"/>
    <col min="5134" max="5136" width="9.1796875" style="110"/>
    <col min="5137" max="5137" width="24.26953125" style="110" customWidth="1"/>
    <col min="5138" max="5138" width="15.453125" style="110" bestFit="1" customWidth="1"/>
    <col min="5139" max="5140" width="9.1796875" style="110"/>
    <col min="5141" max="5141" width="13.1796875" style="110" bestFit="1" customWidth="1"/>
    <col min="5142" max="5379" width="9.1796875" style="110"/>
    <col min="5380" max="5380" width="5.453125" style="110" customWidth="1"/>
    <col min="5381" max="5381" width="28" style="110" customWidth="1"/>
    <col min="5382" max="5382" width="8" style="110" customWidth="1"/>
    <col min="5383" max="5383" width="7.26953125" style="110" customWidth="1"/>
    <col min="5384" max="5384" width="6.81640625" style="110" customWidth="1"/>
    <col min="5385" max="5385" width="7.453125" style="110" customWidth="1"/>
    <col min="5386" max="5387" width="9.1796875" style="110"/>
    <col min="5388" max="5388" width="17.1796875" style="110" customWidth="1"/>
    <col min="5389" max="5389" width="30.26953125" style="110" customWidth="1"/>
    <col min="5390" max="5392" width="9.1796875" style="110"/>
    <col min="5393" max="5393" width="24.26953125" style="110" customWidth="1"/>
    <col min="5394" max="5394" width="15.453125" style="110" bestFit="1" customWidth="1"/>
    <col min="5395" max="5396" width="9.1796875" style="110"/>
    <col min="5397" max="5397" width="13.1796875" style="110" bestFit="1" customWidth="1"/>
    <col min="5398" max="5635" width="9.1796875" style="110"/>
    <col min="5636" max="5636" width="5.453125" style="110" customWidth="1"/>
    <col min="5637" max="5637" width="28" style="110" customWidth="1"/>
    <col min="5638" max="5638" width="8" style="110" customWidth="1"/>
    <col min="5639" max="5639" width="7.26953125" style="110" customWidth="1"/>
    <col min="5640" max="5640" width="6.81640625" style="110" customWidth="1"/>
    <col min="5641" max="5641" width="7.453125" style="110" customWidth="1"/>
    <col min="5642" max="5643" width="9.1796875" style="110"/>
    <col min="5644" max="5644" width="17.1796875" style="110" customWidth="1"/>
    <col min="5645" max="5645" width="30.26953125" style="110" customWidth="1"/>
    <col min="5646" max="5648" width="9.1796875" style="110"/>
    <col min="5649" max="5649" width="24.26953125" style="110" customWidth="1"/>
    <col min="5650" max="5650" width="15.453125" style="110" bestFit="1" customWidth="1"/>
    <col min="5651" max="5652" width="9.1796875" style="110"/>
    <col min="5653" max="5653" width="13.1796875" style="110" bestFit="1" customWidth="1"/>
    <col min="5654" max="5891" width="9.1796875" style="110"/>
    <col min="5892" max="5892" width="5.453125" style="110" customWidth="1"/>
    <col min="5893" max="5893" width="28" style="110" customWidth="1"/>
    <col min="5894" max="5894" width="8" style="110" customWidth="1"/>
    <col min="5895" max="5895" width="7.26953125" style="110" customWidth="1"/>
    <col min="5896" max="5896" width="6.81640625" style="110" customWidth="1"/>
    <col min="5897" max="5897" width="7.453125" style="110" customWidth="1"/>
    <col min="5898" max="5899" width="9.1796875" style="110"/>
    <col min="5900" max="5900" width="17.1796875" style="110" customWidth="1"/>
    <col min="5901" max="5901" width="30.26953125" style="110" customWidth="1"/>
    <col min="5902" max="5904" width="9.1796875" style="110"/>
    <col min="5905" max="5905" width="24.26953125" style="110" customWidth="1"/>
    <col min="5906" max="5906" width="15.453125" style="110" bestFit="1" customWidth="1"/>
    <col min="5907" max="5908" width="9.1796875" style="110"/>
    <col min="5909" max="5909" width="13.1796875" style="110" bestFit="1" customWidth="1"/>
    <col min="5910" max="6147" width="9.1796875" style="110"/>
    <col min="6148" max="6148" width="5.453125" style="110" customWidth="1"/>
    <col min="6149" max="6149" width="28" style="110" customWidth="1"/>
    <col min="6150" max="6150" width="8" style="110" customWidth="1"/>
    <col min="6151" max="6151" width="7.26953125" style="110" customWidth="1"/>
    <col min="6152" max="6152" width="6.81640625" style="110" customWidth="1"/>
    <col min="6153" max="6153" width="7.453125" style="110" customWidth="1"/>
    <col min="6154" max="6155" width="9.1796875" style="110"/>
    <col min="6156" max="6156" width="17.1796875" style="110" customWidth="1"/>
    <col min="6157" max="6157" width="30.26953125" style="110" customWidth="1"/>
    <col min="6158" max="6160" width="9.1796875" style="110"/>
    <col min="6161" max="6161" width="24.26953125" style="110" customWidth="1"/>
    <col min="6162" max="6162" width="15.453125" style="110" bestFit="1" customWidth="1"/>
    <col min="6163" max="6164" width="9.1796875" style="110"/>
    <col min="6165" max="6165" width="13.1796875" style="110" bestFit="1" customWidth="1"/>
    <col min="6166" max="6403" width="9.1796875" style="110"/>
    <col min="6404" max="6404" width="5.453125" style="110" customWidth="1"/>
    <col min="6405" max="6405" width="28" style="110" customWidth="1"/>
    <col min="6406" max="6406" width="8" style="110" customWidth="1"/>
    <col min="6407" max="6407" width="7.26953125" style="110" customWidth="1"/>
    <col min="6408" max="6408" width="6.81640625" style="110" customWidth="1"/>
    <col min="6409" max="6409" width="7.453125" style="110" customWidth="1"/>
    <col min="6410" max="6411" width="9.1796875" style="110"/>
    <col min="6412" max="6412" width="17.1796875" style="110" customWidth="1"/>
    <col min="6413" max="6413" width="30.26953125" style="110" customWidth="1"/>
    <col min="6414" max="6416" width="9.1796875" style="110"/>
    <col min="6417" max="6417" width="24.26953125" style="110" customWidth="1"/>
    <col min="6418" max="6418" width="15.453125" style="110" bestFit="1" customWidth="1"/>
    <col min="6419" max="6420" width="9.1796875" style="110"/>
    <col min="6421" max="6421" width="13.1796875" style="110" bestFit="1" customWidth="1"/>
    <col min="6422" max="6659" width="9.1796875" style="110"/>
    <col min="6660" max="6660" width="5.453125" style="110" customWidth="1"/>
    <col min="6661" max="6661" width="28" style="110" customWidth="1"/>
    <col min="6662" max="6662" width="8" style="110" customWidth="1"/>
    <col min="6663" max="6663" width="7.26953125" style="110" customWidth="1"/>
    <col min="6664" max="6664" width="6.81640625" style="110" customWidth="1"/>
    <col min="6665" max="6665" width="7.453125" style="110" customWidth="1"/>
    <col min="6666" max="6667" width="9.1796875" style="110"/>
    <col min="6668" max="6668" width="17.1796875" style="110" customWidth="1"/>
    <col min="6669" max="6669" width="30.26953125" style="110" customWidth="1"/>
    <col min="6670" max="6672" width="9.1796875" style="110"/>
    <col min="6673" max="6673" width="24.26953125" style="110" customWidth="1"/>
    <col min="6674" max="6674" width="15.453125" style="110" bestFit="1" customWidth="1"/>
    <col min="6675" max="6676" width="9.1796875" style="110"/>
    <col min="6677" max="6677" width="13.1796875" style="110" bestFit="1" customWidth="1"/>
    <col min="6678" max="6915" width="9.1796875" style="110"/>
    <col min="6916" max="6916" width="5.453125" style="110" customWidth="1"/>
    <col min="6917" max="6917" width="28" style="110" customWidth="1"/>
    <col min="6918" max="6918" width="8" style="110" customWidth="1"/>
    <col min="6919" max="6919" width="7.26953125" style="110" customWidth="1"/>
    <col min="6920" max="6920" width="6.81640625" style="110" customWidth="1"/>
    <col min="6921" max="6921" width="7.453125" style="110" customWidth="1"/>
    <col min="6922" max="6923" width="9.1796875" style="110"/>
    <col min="6924" max="6924" width="17.1796875" style="110" customWidth="1"/>
    <col min="6925" max="6925" width="30.26953125" style="110" customWidth="1"/>
    <col min="6926" max="6928" width="9.1796875" style="110"/>
    <col min="6929" max="6929" width="24.26953125" style="110" customWidth="1"/>
    <col min="6930" max="6930" width="15.453125" style="110" bestFit="1" customWidth="1"/>
    <col min="6931" max="6932" width="9.1796875" style="110"/>
    <col min="6933" max="6933" width="13.1796875" style="110" bestFit="1" customWidth="1"/>
    <col min="6934" max="7171" width="9.1796875" style="110"/>
    <col min="7172" max="7172" width="5.453125" style="110" customWidth="1"/>
    <col min="7173" max="7173" width="28" style="110" customWidth="1"/>
    <col min="7174" max="7174" width="8" style="110" customWidth="1"/>
    <col min="7175" max="7175" width="7.26953125" style="110" customWidth="1"/>
    <col min="7176" max="7176" width="6.81640625" style="110" customWidth="1"/>
    <col min="7177" max="7177" width="7.453125" style="110" customWidth="1"/>
    <col min="7178" max="7179" width="9.1796875" style="110"/>
    <col min="7180" max="7180" width="17.1796875" style="110" customWidth="1"/>
    <col min="7181" max="7181" width="30.26953125" style="110" customWidth="1"/>
    <col min="7182" max="7184" width="9.1796875" style="110"/>
    <col min="7185" max="7185" width="24.26953125" style="110" customWidth="1"/>
    <col min="7186" max="7186" width="15.453125" style="110" bestFit="1" customWidth="1"/>
    <col min="7187" max="7188" width="9.1796875" style="110"/>
    <col min="7189" max="7189" width="13.1796875" style="110" bestFit="1" customWidth="1"/>
    <col min="7190" max="7427" width="9.1796875" style="110"/>
    <col min="7428" max="7428" width="5.453125" style="110" customWidth="1"/>
    <col min="7429" max="7429" width="28" style="110" customWidth="1"/>
    <col min="7430" max="7430" width="8" style="110" customWidth="1"/>
    <col min="7431" max="7431" width="7.26953125" style="110" customWidth="1"/>
    <col min="7432" max="7432" width="6.81640625" style="110" customWidth="1"/>
    <col min="7433" max="7433" width="7.453125" style="110" customWidth="1"/>
    <col min="7434" max="7435" width="9.1796875" style="110"/>
    <col min="7436" max="7436" width="17.1796875" style="110" customWidth="1"/>
    <col min="7437" max="7437" width="30.26953125" style="110" customWidth="1"/>
    <col min="7438" max="7440" width="9.1796875" style="110"/>
    <col min="7441" max="7441" width="24.26953125" style="110" customWidth="1"/>
    <col min="7442" max="7442" width="15.453125" style="110" bestFit="1" customWidth="1"/>
    <col min="7443" max="7444" width="9.1796875" style="110"/>
    <col min="7445" max="7445" width="13.1796875" style="110" bestFit="1" customWidth="1"/>
    <col min="7446" max="7683" width="9.1796875" style="110"/>
    <col min="7684" max="7684" width="5.453125" style="110" customWidth="1"/>
    <col min="7685" max="7685" width="28" style="110" customWidth="1"/>
    <col min="7686" max="7686" width="8" style="110" customWidth="1"/>
    <col min="7687" max="7687" width="7.26953125" style="110" customWidth="1"/>
    <col min="7688" max="7688" width="6.81640625" style="110" customWidth="1"/>
    <col min="7689" max="7689" width="7.453125" style="110" customWidth="1"/>
    <col min="7690" max="7691" width="9.1796875" style="110"/>
    <col min="7692" max="7692" width="17.1796875" style="110" customWidth="1"/>
    <col min="7693" max="7693" width="30.26953125" style="110" customWidth="1"/>
    <col min="7694" max="7696" width="9.1796875" style="110"/>
    <col min="7697" max="7697" width="24.26953125" style="110" customWidth="1"/>
    <col min="7698" max="7698" width="15.453125" style="110" bestFit="1" customWidth="1"/>
    <col min="7699" max="7700" width="9.1796875" style="110"/>
    <col min="7701" max="7701" width="13.1796875" style="110" bestFit="1" customWidth="1"/>
    <col min="7702" max="7939" width="9.1796875" style="110"/>
    <col min="7940" max="7940" width="5.453125" style="110" customWidth="1"/>
    <col min="7941" max="7941" width="28" style="110" customWidth="1"/>
    <col min="7942" max="7942" width="8" style="110" customWidth="1"/>
    <col min="7943" max="7943" width="7.26953125" style="110" customWidth="1"/>
    <col min="7944" max="7944" width="6.81640625" style="110" customWidth="1"/>
    <col min="7945" max="7945" width="7.453125" style="110" customWidth="1"/>
    <col min="7946" max="7947" width="9.1796875" style="110"/>
    <col min="7948" max="7948" width="17.1796875" style="110" customWidth="1"/>
    <col min="7949" max="7949" width="30.26953125" style="110" customWidth="1"/>
    <col min="7950" max="7952" width="9.1796875" style="110"/>
    <col min="7953" max="7953" width="24.26953125" style="110" customWidth="1"/>
    <col min="7954" max="7954" width="15.453125" style="110" bestFit="1" customWidth="1"/>
    <col min="7955" max="7956" width="9.1796875" style="110"/>
    <col min="7957" max="7957" width="13.1796875" style="110" bestFit="1" customWidth="1"/>
    <col min="7958" max="8195" width="9.1796875" style="110"/>
    <col min="8196" max="8196" width="5.453125" style="110" customWidth="1"/>
    <col min="8197" max="8197" width="28" style="110" customWidth="1"/>
    <col min="8198" max="8198" width="8" style="110" customWidth="1"/>
    <col min="8199" max="8199" width="7.26953125" style="110" customWidth="1"/>
    <col min="8200" max="8200" width="6.81640625" style="110" customWidth="1"/>
    <col min="8201" max="8201" width="7.453125" style="110" customWidth="1"/>
    <col min="8202" max="8203" width="9.1796875" style="110"/>
    <col min="8204" max="8204" width="17.1796875" style="110" customWidth="1"/>
    <col min="8205" max="8205" width="30.26953125" style="110" customWidth="1"/>
    <col min="8206" max="8208" width="9.1796875" style="110"/>
    <col min="8209" max="8209" width="24.26953125" style="110" customWidth="1"/>
    <col min="8210" max="8210" width="15.453125" style="110" bestFit="1" customWidth="1"/>
    <col min="8211" max="8212" width="9.1796875" style="110"/>
    <col min="8213" max="8213" width="13.1796875" style="110" bestFit="1" customWidth="1"/>
    <col min="8214" max="8451" width="9.1796875" style="110"/>
    <col min="8452" max="8452" width="5.453125" style="110" customWidth="1"/>
    <col min="8453" max="8453" width="28" style="110" customWidth="1"/>
    <col min="8454" max="8454" width="8" style="110" customWidth="1"/>
    <col min="8455" max="8455" width="7.26953125" style="110" customWidth="1"/>
    <col min="8456" max="8456" width="6.81640625" style="110" customWidth="1"/>
    <col min="8457" max="8457" width="7.453125" style="110" customWidth="1"/>
    <col min="8458" max="8459" width="9.1796875" style="110"/>
    <col min="8460" max="8460" width="17.1796875" style="110" customWidth="1"/>
    <col min="8461" max="8461" width="30.26953125" style="110" customWidth="1"/>
    <col min="8462" max="8464" width="9.1796875" style="110"/>
    <col min="8465" max="8465" width="24.26953125" style="110" customWidth="1"/>
    <col min="8466" max="8466" width="15.453125" style="110" bestFit="1" customWidth="1"/>
    <col min="8467" max="8468" width="9.1796875" style="110"/>
    <col min="8469" max="8469" width="13.1796875" style="110" bestFit="1" customWidth="1"/>
    <col min="8470" max="8707" width="9.1796875" style="110"/>
    <col min="8708" max="8708" width="5.453125" style="110" customWidth="1"/>
    <col min="8709" max="8709" width="28" style="110" customWidth="1"/>
    <col min="8710" max="8710" width="8" style="110" customWidth="1"/>
    <col min="8711" max="8711" width="7.26953125" style="110" customWidth="1"/>
    <col min="8712" max="8712" width="6.81640625" style="110" customWidth="1"/>
    <col min="8713" max="8713" width="7.453125" style="110" customWidth="1"/>
    <col min="8714" max="8715" width="9.1796875" style="110"/>
    <col min="8716" max="8716" width="17.1796875" style="110" customWidth="1"/>
    <col min="8717" max="8717" width="30.26953125" style="110" customWidth="1"/>
    <col min="8718" max="8720" width="9.1796875" style="110"/>
    <col min="8721" max="8721" width="24.26953125" style="110" customWidth="1"/>
    <col min="8722" max="8722" width="15.453125" style="110" bestFit="1" customWidth="1"/>
    <col min="8723" max="8724" width="9.1796875" style="110"/>
    <col min="8725" max="8725" width="13.1796875" style="110" bestFit="1" customWidth="1"/>
    <col min="8726" max="8963" width="9.1796875" style="110"/>
    <col min="8964" max="8964" width="5.453125" style="110" customWidth="1"/>
    <col min="8965" max="8965" width="28" style="110" customWidth="1"/>
    <col min="8966" max="8966" width="8" style="110" customWidth="1"/>
    <col min="8967" max="8967" width="7.26953125" style="110" customWidth="1"/>
    <col min="8968" max="8968" width="6.81640625" style="110" customWidth="1"/>
    <col min="8969" max="8969" width="7.453125" style="110" customWidth="1"/>
    <col min="8970" max="8971" width="9.1796875" style="110"/>
    <col min="8972" max="8972" width="17.1796875" style="110" customWidth="1"/>
    <col min="8973" max="8973" width="30.26953125" style="110" customWidth="1"/>
    <col min="8974" max="8976" width="9.1796875" style="110"/>
    <col min="8977" max="8977" width="24.26953125" style="110" customWidth="1"/>
    <col min="8978" max="8978" width="15.453125" style="110" bestFit="1" customWidth="1"/>
    <col min="8979" max="8980" width="9.1796875" style="110"/>
    <col min="8981" max="8981" width="13.1796875" style="110" bestFit="1" customWidth="1"/>
    <col min="8982" max="9219" width="9.1796875" style="110"/>
    <col min="9220" max="9220" width="5.453125" style="110" customWidth="1"/>
    <col min="9221" max="9221" width="28" style="110" customWidth="1"/>
    <col min="9222" max="9222" width="8" style="110" customWidth="1"/>
    <col min="9223" max="9223" width="7.26953125" style="110" customWidth="1"/>
    <col min="9224" max="9224" width="6.81640625" style="110" customWidth="1"/>
    <col min="9225" max="9225" width="7.453125" style="110" customWidth="1"/>
    <col min="9226" max="9227" width="9.1796875" style="110"/>
    <col min="9228" max="9228" width="17.1796875" style="110" customWidth="1"/>
    <col min="9229" max="9229" width="30.26953125" style="110" customWidth="1"/>
    <col min="9230" max="9232" width="9.1796875" style="110"/>
    <col min="9233" max="9233" width="24.26953125" style="110" customWidth="1"/>
    <col min="9234" max="9234" width="15.453125" style="110" bestFit="1" customWidth="1"/>
    <col min="9235" max="9236" width="9.1796875" style="110"/>
    <col min="9237" max="9237" width="13.1796875" style="110" bestFit="1" customWidth="1"/>
    <col min="9238" max="9475" width="9.1796875" style="110"/>
    <col min="9476" max="9476" width="5.453125" style="110" customWidth="1"/>
    <col min="9477" max="9477" width="28" style="110" customWidth="1"/>
    <col min="9478" max="9478" width="8" style="110" customWidth="1"/>
    <col min="9479" max="9479" width="7.26953125" style="110" customWidth="1"/>
    <col min="9480" max="9480" width="6.81640625" style="110" customWidth="1"/>
    <col min="9481" max="9481" width="7.453125" style="110" customWidth="1"/>
    <col min="9482" max="9483" width="9.1796875" style="110"/>
    <col min="9484" max="9484" width="17.1796875" style="110" customWidth="1"/>
    <col min="9485" max="9485" width="30.26953125" style="110" customWidth="1"/>
    <col min="9486" max="9488" width="9.1796875" style="110"/>
    <col min="9489" max="9489" width="24.26953125" style="110" customWidth="1"/>
    <col min="9490" max="9490" width="15.453125" style="110" bestFit="1" customWidth="1"/>
    <col min="9491" max="9492" width="9.1796875" style="110"/>
    <col min="9493" max="9493" width="13.1796875" style="110" bestFit="1" customWidth="1"/>
    <col min="9494" max="9731" width="9.1796875" style="110"/>
    <col min="9732" max="9732" width="5.453125" style="110" customWidth="1"/>
    <col min="9733" max="9733" width="28" style="110" customWidth="1"/>
    <col min="9734" max="9734" width="8" style="110" customWidth="1"/>
    <col min="9735" max="9735" width="7.26953125" style="110" customWidth="1"/>
    <col min="9736" max="9736" width="6.81640625" style="110" customWidth="1"/>
    <col min="9737" max="9737" width="7.453125" style="110" customWidth="1"/>
    <col min="9738" max="9739" width="9.1796875" style="110"/>
    <col min="9740" max="9740" width="17.1796875" style="110" customWidth="1"/>
    <col min="9741" max="9741" width="30.26953125" style="110" customWidth="1"/>
    <col min="9742" max="9744" width="9.1796875" style="110"/>
    <col min="9745" max="9745" width="24.26953125" style="110" customWidth="1"/>
    <col min="9746" max="9746" width="15.453125" style="110" bestFit="1" customWidth="1"/>
    <col min="9747" max="9748" width="9.1796875" style="110"/>
    <col min="9749" max="9749" width="13.1796875" style="110" bestFit="1" customWidth="1"/>
    <col min="9750" max="9987" width="9.1796875" style="110"/>
    <col min="9988" max="9988" width="5.453125" style="110" customWidth="1"/>
    <col min="9989" max="9989" width="28" style="110" customWidth="1"/>
    <col min="9990" max="9990" width="8" style="110" customWidth="1"/>
    <col min="9991" max="9991" width="7.26953125" style="110" customWidth="1"/>
    <col min="9992" max="9992" width="6.81640625" style="110" customWidth="1"/>
    <col min="9993" max="9993" width="7.453125" style="110" customWidth="1"/>
    <col min="9994" max="9995" width="9.1796875" style="110"/>
    <col min="9996" max="9996" width="17.1796875" style="110" customWidth="1"/>
    <col min="9997" max="9997" width="30.26953125" style="110" customWidth="1"/>
    <col min="9998" max="10000" width="9.1796875" style="110"/>
    <col min="10001" max="10001" width="24.26953125" style="110" customWidth="1"/>
    <col min="10002" max="10002" width="15.453125" style="110" bestFit="1" customWidth="1"/>
    <col min="10003" max="10004" width="9.1796875" style="110"/>
    <col min="10005" max="10005" width="13.1796875" style="110" bestFit="1" customWidth="1"/>
    <col min="10006" max="10243" width="9.1796875" style="110"/>
    <col min="10244" max="10244" width="5.453125" style="110" customWidth="1"/>
    <col min="10245" max="10245" width="28" style="110" customWidth="1"/>
    <col min="10246" max="10246" width="8" style="110" customWidth="1"/>
    <col min="10247" max="10247" width="7.26953125" style="110" customWidth="1"/>
    <col min="10248" max="10248" width="6.81640625" style="110" customWidth="1"/>
    <col min="10249" max="10249" width="7.453125" style="110" customWidth="1"/>
    <col min="10250" max="10251" width="9.1796875" style="110"/>
    <col min="10252" max="10252" width="17.1796875" style="110" customWidth="1"/>
    <col min="10253" max="10253" width="30.26953125" style="110" customWidth="1"/>
    <col min="10254" max="10256" width="9.1796875" style="110"/>
    <col min="10257" max="10257" width="24.26953125" style="110" customWidth="1"/>
    <col min="10258" max="10258" width="15.453125" style="110" bestFit="1" customWidth="1"/>
    <col min="10259" max="10260" width="9.1796875" style="110"/>
    <col min="10261" max="10261" width="13.1796875" style="110" bestFit="1" customWidth="1"/>
    <col min="10262" max="10499" width="9.1796875" style="110"/>
    <col min="10500" max="10500" width="5.453125" style="110" customWidth="1"/>
    <col min="10501" max="10501" width="28" style="110" customWidth="1"/>
    <col min="10502" max="10502" width="8" style="110" customWidth="1"/>
    <col min="10503" max="10503" width="7.26953125" style="110" customWidth="1"/>
    <col min="10504" max="10504" width="6.81640625" style="110" customWidth="1"/>
    <col min="10505" max="10505" width="7.453125" style="110" customWidth="1"/>
    <col min="10506" max="10507" width="9.1796875" style="110"/>
    <col min="10508" max="10508" width="17.1796875" style="110" customWidth="1"/>
    <col min="10509" max="10509" width="30.26953125" style="110" customWidth="1"/>
    <col min="10510" max="10512" width="9.1796875" style="110"/>
    <col min="10513" max="10513" width="24.26953125" style="110" customWidth="1"/>
    <col min="10514" max="10514" width="15.453125" style="110" bestFit="1" customWidth="1"/>
    <col min="10515" max="10516" width="9.1796875" style="110"/>
    <col min="10517" max="10517" width="13.1796875" style="110" bestFit="1" customWidth="1"/>
    <col min="10518" max="10755" width="9.1796875" style="110"/>
    <col min="10756" max="10756" width="5.453125" style="110" customWidth="1"/>
    <col min="10757" max="10757" width="28" style="110" customWidth="1"/>
    <col min="10758" max="10758" width="8" style="110" customWidth="1"/>
    <col min="10759" max="10759" width="7.26953125" style="110" customWidth="1"/>
    <col min="10760" max="10760" width="6.81640625" style="110" customWidth="1"/>
    <col min="10761" max="10761" width="7.453125" style="110" customWidth="1"/>
    <col min="10762" max="10763" width="9.1796875" style="110"/>
    <col min="10764" max="10764" width="17.1796875" style="110" customWidth="1"/>
    <col min="10765" max="10765" width="30.26953125" style="110" customWidth="1"/>
    <col min="10766" max="10768" width="9.1796875" style="110"/>
    <col min="10769" max="10769" width="24.26953125" style="110" customWidth="1"/>
    <col min="10770" max="10770" width="15.453125" style="110" bestFit="1" customWidth="1"/>
    <col min="10771" max="10772" width="9.1796875" style="110"/>
    <col min="10773" max="10773" width="13.1796875" style="110" bestFit="1" customWidth="1"/>
    <col min="10774" max="11011" width="9.1796875" style="110"/>
    <col min="11012" max="11012" width="5.453125" style="110" customWidth="1"/>
    <col min="11013" max="11013" width="28" style="110" customWidth="1"/>
    <col min="11014" max="11014" width="8" style="110" customWidth="1"/>
    <col min="11015" max="11015" width="7.26953125" style="110" customWidth="1"/>
    <col min="11016" max="11016" width="6.81640625" style="110" customWidth="1"/>
    <col min="11017" max="11017" width="7.453125" style="110" customWidth="1"/>
    <col min="11018" max="11019" width="9.1796875" style="110"/>
    <col min="11020" max="11020" width="17.1796875" style="110" customWidth="1"/>
    <col min="11021" max="11021" width="30.26953125" style="110" customWidth="1"/>
    <col min="11022" max="11024" width="9.1796875" style="110"/>
    <col min="11025" max="11025" width="24.26953125" style="110" customWidth="1"/>
    <col min="11026" max="11026" width="15.453125" style="110" bestFit="1" customWidth="1"/>
    <col min="11027" max="11028" width="9.1796875" style="110"/>
    <col min="11029" max="11029" width="13.1796875" style="110" bestFit="1" customWidth="1"/>
    <col min="11030" max="11267" width="9.1796875" style="110"/>
    <col min="11268" max="11268" width="5.453125" style="110" customWidth="1"/>
    <col min="11269" max="11269" width="28" style="110" customWidth="1"/>
    <col min="11270" max="11270" width="8" style="110" customWidth="1"/>
    <col min="11271" max="11271" width="7.26953125" style="110" customWidth="1"/>
    <col min="11272" max="11272" width="6.81640625" style="110" customWidth="1"/>
    <col min="11273" max="11273" width="7.453125" style="110" customWidth="1"/>
    <col min="11274" max="11275" width="9.1796875" style="110"/>
    <col min="11276" max="11276" width="17.1796875" style="110" customWidth="1"/>
    <col min="11277" max="11277" width="30.26953125" style="110" customWidth="1"/>
    <col min="11278" max="11280" width="9.1796875" style="110"/>
    <col min="11281" max="11281" width="24.26953125" style="110" customWidth="1"/>
    <col min="11282" max="11282" width="15.453125" style="110" bestFit="1" customWidth="1"/>
    <col min="11283" max="11284" width="9.1796875" style="110"/>
    <col min="11285" max="11285" width="13.1796875" style="110" bestFit="1" customWidth="1"/>
    <col min="11286" max="11523" width="9.1796875" style="110"/>
    <col min="11524" max="11524" width="5.453125" style="110" customWidth="1"/>
    <col min="11525" max="11525" width="28" style="110" customWidth="1"/>
    <col min="11526" max="11526" width="8" style="110" customWidth="1"/>
    <col min="11527" max="11527" width="7.26953125" style="110" customWidth="1"/>
    <col min="11528" max="11528" width="6.81640625" style="110" customWidth="1"/>
    <col min="11529" max="11529" width="7.453125" style="110" customWidth="1"/>
    <col min="11530" max="11531" width="9.1796875" style="110"/>
    <col min="11532" max="11532" width="17.1796875" style="110" customWidth="1"/>
    <col min="11533" max="11533" width="30.26953125" style="110" customWidth="1"/>
    <col min="11534" max="11536" width="9.1796875" style="110"/>
    <col min="11537" max="11537" width="24.26953125" style="110" customWidth="1"/>
    <col min="11538" max="11538" width="15.453125" style="110" bestFit="1" customWidth="1"/>
    <col min="11539" max="11540" width="9.1796875" style="110"/>
    <col min="11541" max="11541" width="13.1796875" style="110" bestFit="1" customWidth="1"/>
    <col min="11542" max="11779" width="9.1796875" style="110"/>
    <col min="11780" max="11780" width="5.453125" style="110" customWidth="1"/>
    <col min="11781" max="11781" width="28" style="110" customWidth="1"/>
    <col min="11782" max="11782" width="8" style="110" customWidth="1"/>
    <col min="11783" max="11783" width="7.26953125" style="110" customWidth="1"/>
    <col min="11784" max="11784" width="6.81640625" style="110" customWidth="1"/>
    <col min="11785" max="11785" width="7.453125" style="110" customWidth="1"/>
    <col min="11786" max="11787" width="9.1796875" style="110"/>
    <col min="11788" max="11788" width="17.1796875" style="110" customWidth="1"/>
    <col min="11789" max="11789" width="30.26953125" style="110" customWidth="1"/>
    <col min="11790" max="11792" width="9.1796875" style="110"/>
    <col min="11793" max="11793" width="24.26953125" style="110" customWidth="1"/>
    <col min="11794" max="11794" width="15.453125" style="110" bestFit="1" customWidth="1"/>
    <col min="11795" max="11796" width="9.1796875" style="110"/>
    <col min="11797" max="11797" width="13.1796875" style="110" bestFit="1" customWidth="1"/>
    <col min="11798" max="12035" width="9.1796875" style="110"/>
    <col min="12036" max="12036" width="5.453125" style="110" customWidth="1"/>
    <col min="12037" max="12037" width="28" style="110" customWidth="1"/>
    <col min="12038" max="12038" width="8" style="110" customWidth="1"/>
    <col min="12039" max="12039" width="7.26953125" style="110" customWidth="1"/>
    <col min="12040" max="12040" width="6.81640625" style="110" customWidth="1"/>
    <col min="12041" max="12041" width="7.453125" style="110" customWidth="1"/>
    <col min="12042" max="12043" width="9.1796875" style="110"/>
    <col min="12044" max="12044" width="17.1796875" style="110" customWidth="1"/>
    <col min="12045" max="12045" width="30.26953125" style="110" customWidth="1"/>
    <col min="12046" max="12048" width="9.1796875" style="110"/>
    <col min="12049" max="12049" width="24.26953125" style="110" customWidth="1"/>
    <col min="12050" max="12050" width="15.453125" style="110" bestFit="1" customWidth="1"/>
    <col min="12051" max="12052" width="9.1796875" style="110"/>
    <col min="12053" max="12053" width="13.1796875" style="110" bestFit="1" customWidth="1"/>
    <col min="12054" max="12291" width="9.1796875" style="110"/>
    <col min="12292" max="12292" width="5.453125" style="110" customWidth="1"/>
    <col min="12293" max="12293" width="28" style="110" customWidth="1"/>
    <col min="12294" max="12294" width="8" style="110" customWidth="1"/>
    <col min="12295" max="12295" width="7.26953125" style="110" customWidth="1"/>
    <col min="12296" max="12296" width="6.81640625" style="110" customWidth="1"/>
    <col min="12297" max="12297" width="7.453125" style="110" customWidth="1"/>
    <col min="12298" max="12299" width="9.1796875" style="110"/>
    <col min="12300" max="12300" width="17.1796875" style="110" customWidth="1"/>
    <col min="12301" max="12301" width="30.26953125" style="110" customWidth="1"/>
    <col min="12302" max="12304" width="9.1796875" style="110"/>
    <col min="12305" max="12305" width="24.26953125" style="110" customWidth="1"/>
    <col min="12306" max="12306" width="15.453125" style="110" bestFit="1" customWidth="1"/>
    <col min="12307" max="12308" width="9.1796875" style="110"/>
    <col min="12309" max="12309" width="13.1796875" style="110" bestFit="1" customWidth="1"/>
    <col min="12310" max="12547" width="9.1796875" style="110"/>
    <col min="12548" max="12548" width="5.453125" style="110" customWidth="1"/>
    <col min="12549" max="12549" width="28" style="110" customWidth="1"/>
    <col min="12550" max="12550" width="8" style="110" customWidth="1"/>
    <col min="12551" max="12551" width="7.26953125" style="110" customWidth="1"/>
    <col min="12552" max="12552" width="6.81640625" style="110" customWidth="1"/>
    <col min="12553" max="12553" width="7.453125" style="110" customWidth="1"/>
    <col min="12554" max="12555" width="9.1796875" style="110"/>
    <col min="12556" max="12556" width="17.1796875" style="110" customWidth="1"/>
    <col min="12557" max="12557" width="30.26953125" style="110" customWidth="1"/>
    <col min="12558" max="12560" width="9.1796875" style="110"/>
    <col min="12561" max="12561" width="24.26953125" style="110" customWidth="1"/>
    <col min="12562" max="12562" width="15.453125" style="110" bestFit="1" customWidth="1"/>
    <col min="12563" max="12564" width="9.1796875" style="110"/>
    <col min="12565" max="12565" width="13.1796875" style="110" bestFit="1" customWidth="1"/>
    <col min="12566" max="12803" width="9.1796875" style="110"/>
    <col min="12804" max="12804" width="5.453125" style="110" customWidth="1"/>
    <col min="12805" max="12805" width="28" style="110" customWidth="1"/>
    <col min="12806" max="12806" width="8" style="110" customWidth="1"/>
    <col min="12807" max="12807" width="7.26953125" style="110" customWidth="1"/>
    <col min="12808" max="12808" width="6.81640625" style="110" customWidth="1"/>
    <col min="12809" max="12809" width="7.453125" style="110" customWidth="1"/>
    <col min="12810" max="12811" width="9.1796875" style="110"/>
    <col min="12812" max="12812" width="17.1796875" style="110" customWidth="1"/>
    <col min="12813" max="12813" width="30.26953125" style="110" customWidth="1"/>
    <col min="12814" max="12816" width="9.1796875" style="110"/>
    <col min="12817" max="12817" width="24.26953125" style="110" customWidth="1"/>
    <col min="12818" max="12818" width="15.453125" style="110" bestFit="1" customWidth="1"/>
    <col min="12819" max="12820" width="9.1796875" style="110"/>
    <col min="12821" max="12821" width="13.1796875" style="110" bestFit="1" customWidth="1"/>
    <col min="12822" max="13059" width="9.1796875" style="110"/>
    <col min="13060" max="13060" width="5.453125" style="110" customWidth="1"/>
    <col min="13061" max="13061" width="28" style="110" customWidth="1"/>
    <col min="13062" max="13062" width="8" style="110" customWidth="1"/>
    <col min="13063" max="13063" width="7.26953125" style="110" customWidth="1"/>
    <col min="13064" max="13064" width="6.81640625" style="110" customWidth="1"/>
    <col min="13065" max="13065" width="7.453125" style="110" customWidth="1"/>
    <col min="13066" max="13067" width="9.1796875" style="110"/>
    <col min="13068" max="13068" width="17.1796875" style="110" customWidth="1"/>
    <col min="13069" max="13069" width="30.26953125" style="110" customWidth="1"/>
    <col min="13070" max="13072" width="9.1796875" style="110"/>
    <col min="13073" max="13073" width="24.26953125" style="110" customWidth="1"/>
    <col min="13074" max="13074" width="15.453125" style="110" bestFit="1" customWidth="1"/>
    <col min="13075" max="13076" width="9.1796875" style="110"/>
    <col min="13077" max="13077" width="13.1796875" style="110" bestFit="1" customWidth="1"/>
    <col min="13078" max="13315" width="9.1796875" style="110"/>
    <col min="13316" max="13316" width="5.453125" style="110" customWidth="1"/>
    <col min="13317" max="13317" width="28" style="110" customWidth="1"/>
    <col min="13318" max="13318" width="8" style="110" customWidth="1"/>
    <col min="13319" max="13319" width="7.26953125" style="110" customWidth="1"/>
    <col min="13320" max="13320" width="6.81640625" style="110" customWidth="1"/>
    <col min="13321" max="13321" width="7.453125" style="110" customWidth="1"/>
    <col min="13322" max="13323" width="9.1796875" style="110"/>
    <col min="13324" max="13324" width="17.1796875" style="110" customWidth="1"/>
    <col min="13325" max="13325" width="30.26953125" style="110" customWidth="1"/>
    <col min="13326" max="13328" width="9.1796875" style="110"/>
    <col min="13329" max="13329" width="24.26953125" style="110" customWidth="1"/>
    <col min="13330" max="13330" width="15.453125" style="110" bestFit="1" customWidth="1"/>
    <col min="13331" max="13332" width="9.1796875" style="110"/>
    <col min="13333" max="13333" width="13.1796875" style="110" bestFit="1" customWidth="1"/>
    <col min="13334" max="13571" width="9.1796875" style="110"/>
    <col min="13572" max="13572" width="5.453125" style="110" customWidth="1"/>
    <col min="13573" max="13573" width="28" style="110" customWidth="1"/>
    <col min="13574" max="13574" width="8" style="110" customWidth="1"/>
    <col min="13575" max="13575" width="7.26953125" style="110" customWidth="1"/>
    <col min="13576" max="13576" width="6.81640625" style="110" customWidth="1"/>
    <col min="13577" max="13577" width="7.453125" style="110" customWidth="1"/>
    <col min="13578" max="13579" width="9.1796875" style="110"/>
    <col min="13580" max="13580" width="17.1796875" style="110" customWidth="1"/>
    <col min="13581" max="13581" width="30.26953125" style="110" customWidth="1"/>
    <col min="13582" max="13584" width="9.1796875" style="110"/>
    <col min="13585" max="13585" width="24.26953125" style="110" customWidth="1"/>
    <col min="13586" max="13586" width="15.453125" style="110" bestFit="1" customWidth="1"/>
    <col min="13587" max="13588" width="9.1796875" style="110"/>
    <col min="13589" max="13589" width="13.1796875" style="110" bestFit="1" customWidth="1"/>
    <col min="13590" max="13827" width="9.1796875" style="110"/>
    <col min="13828" max="13828" width="5.453125" style="110" customWidth="1"/>
    <col min="13829" max="13829" width="28" style="110" customWidth="1"/>
    <col min="13830" max="13830" width="8" style="110" customWidth="1"/>
    <col min="13831" max="13831" width="7.26953125" style="110" customWidth="1"/>
    <col min="13832" max="13832" width="6.81640625" style="110" customWidth="1"/>
    <col min="13833" max="13833" width="7.453125" style="110" customWidth="1"/>
    <col min="13834" max="13835" width="9.1796875" style="110"/>
    <col min="13836" max="13836" width="17.1796875" style="110" customWidth="1"/>
    <col min="13837" max="13837" width="30.26953125" style="110" customWidth="1"/>
    <col min="13838" max="13840" width="9.1796875" style="110"/>
    <col min="13841" max="13841" width="24.26953125" style="110" customWidth="1"/>
    <col min="13842" max="13842" width="15.453125" style="110" bestFit="1" customWidth="1"/>
    <col min="13843" max="13844" width="9.1796875" style="110"/>
    <col min="13845" max="13845" width="13.1796875" style="110" bestFit="1" customWidth="1"/>
    <col min="13846" max="14083" width="9.1796875" style="110"/>
    <col min="14084" max="14084" width="5.453125" style="110" customWidth="1"/>
    <col min="14085" max="14085" width="28" style="110" customWidth="1"/>
    <col min="14086" max="14086" width="8" style="110" customWidth="1"/>
    <col min="14087" max="14087" width="7.26953125" style="110" customWidth="1"/>
    <col min="14088" max="14088" width="6.81640625" style="110" customWidth="1"/>
    <col min="14089" max="14089" width="7.453125" style="110" customWidth="1"/>
    <col min="14090" max="14091" width="9.1796875" style="110"/>
    <col min="14092" max="14092" width="17.1796875" style="110" customWidth="1"/>
    <col min="14093" max="14093" width="30.26953125" style="110" customWidth="1"/>
    <col min="14094" max="14096" width="9.1796875" style="110"/>
    <col min="14097" max="14097" width="24.26953125" style="110" customWidth="1"/>
    <col min="14098" max="14098" width="15.453125" style="110" bestFit="1" customWidth="1"/>
    <col min="14099" max="14100" width="9.1796875" style="110"/>
    <col min="14101" max="14101" width="13.1796875" style="110" bestFit="1" customWidth="1"/>
    <col min="14102" max="14339" width="9.1796875" style="110"/>
    <col min="14340" max="14340" width="5.453125" style="110" customWidth="1"/>
    <col min="14341" max="14341" width="28" style="110" customWidth="1"/>
    <col min="14342" max="14342" width="8" style="110" customWidth="1"/>
    <col min="14343" max="14343" width="7.26953125" style="110" customWidth="1"/>
    <col min="14344" max="14344" width="6.81640625" style="110" customWidth="1"/>
    <col min="14345" max="14345" width="7.453125" style="110" customWidth="1"/>
    <col min="14346" max="14347" width="9.1796875" style="110"/>
    <col min="14348" max="14348" width="17.1796875" style="110" customWidth="1"/>
    <col min="14349" max="14349" width="30.26953125" style="110" customWidth="1"/>
    <col min="14350" max="14352" width="9.1796875" style="110"/>
    <col min="14353" max="14353" width="24.26953125" style="110" customWidth="1"/>
    <col min="14354" max="14354" width="15.453125" style="110" bestFit="1" customWidth="1"/>
    <col min="14355" max="14356" width="9.1796875" style="110"/>
    <col min="14357" max="14357" width="13.1796875" style="110" bestFit="1" customWidth="1"/>
    <col min="14358" max="14595" width="9.1796875" style="110"/>
    <col min="14596" max="14596" width="5.453125" style="110" customWidth="1"/>
    <col min="14597" max="14597" width="28" style="110" customWidth="1"/>
    <col min="14598" max="14598" width="8" style="110" customWidth="1"/>
    <col min="14599" max="14599" width="7.26953125" style="110" customWidth="1"/>
    <col min="14600" max="14600" width="6.81640625" style="110" customWidth="1"/>
    <col min="14601" max="14601" width="7.453125" style="110" customWidth="1"/>
    <col min="14602" max="14603" width="9.1796875" style="110"/>
    <col min="14604" max="14604" width="17.1796875" style="110" customWidth="1"/>
    <col min="14605" max="14605" width="30.26953125" style="110" customWidth="1"/>
    <col min="14606" max="14608" width="9.1796875" style="110"/>
    <col min="14609" max="14609" width="24.26953125" style="110" customWidth="1"/>
    <col min="14610" max="14610" width="15.453125" style="110" bestFit="1" customWidth="1"/>
    <col min="14611" max="14612" width="9.1796875" style="110"/>
    <col min="14613" max="14613" width="13.1796875" style="110" bestFit="1" customWidth="1"/>
    <col min="14614" max="14851" width="9.1796875" style="110"/>
    <col min="14852" max="14852" width="5.453125" style="110" customWidth="1"/>
    <col min="14853" max="14853" width="28" style="110" customWidth="1"/>
    <col min="14854" max="14854" width="8" style="110" customWidth="1"/>
    <col min="14855" max="14855" width="7.26953125" style="110" customWidth="1"/>
    <col min="14856" max="14856" width="6.81640625" style="110" customWidth="1"/>
    <col min="14857" max="14857" width="7.453125" style="110" customWidth="1"/>
    <col min="14858" max="14859" width="9.1796875" style="110"/>
    <col min="14860" max="14860" width="17.1796875" style="110" customWidth="1"/>
    <col min="14861" max="14861" width="30.26953125" style="110" customWidth="1"/>
    <col min="14862" max="14864" width="9.1796875" style="110"/>
    <col min="14865" max="14865" width="24.26953125" style="110" customWidth="1"/>
    <col min="14866" max="14866" width="15.453125" style="110" bestFit="1" customWidth="1"/>
    <col min="14867" max="14868" width="9.1796875" style="110"/>
    <col min="14869" max="14869" width="13.1796875" style="110" bestFit="1" customWidth="1"/>
    <col min="14870" max="15107" width="9.1796875" style="110"/>
    <col min="15108" max="15108" width="5.453125" style="110" customWidth="1"/>
    <col min="15109" max="15109" width="28" style="110" customWidth="1"/>
    <col min="15110" max="15110" width="8" style="110" customWidth="1"/>
    <col min="15111" max="15111" width="7.26953125" style="110" customWidth="1"/>
    <col min="15112" max="15112" width="6.81640625" style="110" customWidth="1"/>
    <col min="15113" max="15113" width="7.453125" style="110" customWidth="1"/>
    <col min="15114" max="15115" width="9.1796875" style="110"/>
    <col min="15116" max="15116" width="17.1796875" style="110" customWidth="1"/>
    <col min="15117" max="15117" width="30.26953125" style="110" customWidth="1"/>
    <col min="15118" max="15120" width="9.1796875" style="110"/>
    <col min="15121" max="15121" width="24.26953125" style="110" customWidth="1"/>
    <col min="15122" max="15122" width="15.453125" style="110" bestFit="1" customWidth="1"/>
    <col min="15123" max="15124" width="9.1796875" style="110"/>
    <col min="15125" max="15125" width="13.1796875" style="110" bestFit="1" customWidth="1"/>
    <col min="15126" max="15363" width="9.1796875" style="110"/>
    <col min="15364" max="15364" width="5.453125" style="110" customWidth="1"/>
    <col min="15365" max="15365" width="28" style="110" customWidth="1"/>
    <col min="15366" max="15366" width="8" style="110" customWidth="1"/>
    <col min="15367" max="15367" width="7.26953125" style="110" customWidth="1"/>
    <col min="15368" max="15368" width="6.81640625" style="110" customWidth="1"/>
    <col min="15369" max="15369" width="7.453125" style="110" customWidth="1"/>
    <col min="15370" max="15371" width="9.1796875" style="110"/>
    <col min="15372" max="15372" width="17.1796875" style="110" customWidth="1"/>
    <col min="15373" max="15373" width="30.26953125" style="110" customWidth="1"/>
    <col min="15374" max="15376" width="9.1796875" style="110"/>
    <col min="15377" max="15377" width="24.26953125" style="110" customWidth="1"/>
    <col min="15378" max="15378" width="15.453125" style="110" bestFit="1" customWidth="1"/>
    <col min="15379" max="15380" width="9.1796875" style="110"/>
    <col min="15381" max="15381" width="13.1796875" style="110" bestFit="1" customWidth="1"/>
    <col min="15382" max="15619" width="9.1796875" style="110"/>
    <col min="15620" max="15620" width="5.453125" style="110" customWidth="1"/>
    <col min="15621" max="15621" width="28" style="110" customWidth="1"/>
    <col min="15622" max="15622" width="8" style="110" customWidth="1"/>
    <col min="15623" max="15623" width="7.26953125" style="110" customWidth="1"/>
    <col min="15624" max="15624" width="6.81640625" style="110" customWidth="1"/>
    <col min="15625" max="15625" width="7.453125" style="110" customWidth="1"/>
    <col min="15626" max="15627" width="9.1796875" style="110"/>
    <col min="15628" max="15628" width="17.1796875" style="110" customWidth="1"/>
    <col min="15629" max="15629" width="30.26953125" style="110" customWidth="1"/>
    <col min="15630" max="15632" width="9.1796875" style="110"/>
    <col min="15633" max="15633" width="24.26953125" style="110" customWidth="1"/>
    <col min="15634" max="15634" width="15.453125" style="110" bestFit="1" customWidth="1"/>
    <col min="15635" max="15636" width="9.1796875" style="110"/>
    <col min="15637" max="15637" width="13.1796875" style="110" bestFit="1" customWidth="1"/>
    <col min="15638" max="15875" width="9.1796875" style="110"/>
    <col min="15876" max="15876" width="5.453125" style="110" customWidth="1"/>
    <col min="15877" max="15877" width="28" style="110" customWidth="1"/>
    <col min="15878" max="15878" width="8" style="110" customWidth="1"/>
    <col min="15879" max="15879" width="7.26953125" style="110" customWidth="1"/>
    <col min="15880" max="15880" width="6.81640625" style="110" customWidth="1"/>
    <col min="15881" max="15881" width="7.453125" style="110" customWidth="1"/>
    <col min="15882" max="15883" width="9.1796875" style="110"/>
    <col min="15884" max="15884" width="17.1796875" style="110" customWidth="1"/>
    <col min="15885" max="15885" width="30.26953125" style="110" customWidth="1"/>
    <col min="15886" max="15888" width="9.1796875" style="110"/>
    <col min="15889" max="15889" width="24.26953125" style="110" customWidth="1"/>
    <col min="15890" max="15890" width="15.453125" style="110" bestFit="1" customWidth="1"/>
    <col min="15891" max="15892" width="9.1796875" style="110"/>
    <col min="15893" max="15893" width="13.1796875" style="110" bestFit="1" customWidth="1"/>
    <col min="15894" max="16131" width="9.1796875" style="110"/>
    <col min="16132" max="16132" width="5.453125" style="110" customWidth="1"/>
    <col min="16133" max="16133" width="28" style="110" customWidth="1"/>
    <col min="16134" max="16134" width="8" style="110" customWidth="1"/>
    <col min="16135" max="16135" width="7.26953125" style="110" customWidth="1"/>
    <col min="16136" max="16136" width="6.81640625" style="110" customWidth="1"/>
    <col min="16137" max="16137" width="7.453125" style="110" customWidth="1"/>
    <col min="16138" max="16139" width="9.1796875" style="110"/>
    <col min="16140" max="16140" width="17.1796875" style="110" customWidth="1"/>
    <col min="16141" max="16141" width="30.26953125" style="110" customWidth="1"/>
    <col min="16142" max="16144" width="9.1796875" style="110"/>
    <col min="16145" max="16145" width="24.26953125" style="110" customWidth="1"/>
    <col min="16146" max="16146" width="15.453125" style="110" bestFit="1" customWidth="1"/>
    <col min="16147" max="16148" width="9.1796875" style="110"/>
    <col min="16149" max="16149" width="13.1796875" style="110" bestFit="1" customWidth="1"/>
    <col min="16150" max="16384" width="9.1796875" style="110"/>
  </cols>
  <sheetData>
    <row r="1" spans="2:18" ht="25" customHeight="1">
      <c r="C1" s="187" t="s">
        <v>29</v>
      </c>
      <c r="D1" s="187"/>
      <c r="E1" s="187"/>
      <c r="F1" s="187"/>
      <c r="G1" s="187"/>
      <c r="H1" s="187"/>
      <c r="I1" s="381"/>
      <c r="J1" s="187"/>
      <c r="K1" s="187"/>
      <c r="L1" s="187"/>
      <c r="M1" s="187"/>
      <c r="N1" s="112"/>
      <c r="O1" s="112"/>
      <c r="P1" s="112"/>
      <c r="Q1" s="112"/>
      <c r="R1" s="112"/>
    </row>
    <row r="2" spans="2:18" ht="15" thickBot="1"/>
    <row r="3" spans="2:18" ht="21">
      <c r="B3" s="113"/>
      <c r="C3" s="519" t="s">
        <v>30</v>
      </c>
      <c r="D3" s="519"/>
      <c r="E3" s="519"/>
      <c r="F3" s="519"/>
      <c r="G3" s="519"/>
      <c r="H3" s="519"/>
      <c r="I3" s="519"/>
      <c r="J3" s="519"/>
      <c r="K3" s="519"/>
      <c r="L3" s="519"/>
      <c r="M3" s="519"/>
      <c r="N3" s="114"/>
      <c r="O3" s="115"/>
      <c r="P3" s="115"/>
      <c r="Q3" s="115"/>
      <c r="R3" s="115"/>
    </row>
    <row r="4" spans="2:18">
      <c r="B4" s="116"/>
      <c r="N4" s="117"/>
    </row>
    <row r="5" spans="2:18" ht="21">
      <c r="B5" s="116"/>
      <c r="C5" s="188" t="s">
        <v>31</v>
      </c>
      <c r="D5" s="189"/>
      <c r="E5" s="189"/>
      <c r="F5" s="189"/>
      <c r="G5" s="189"/>
      <c r="H5" s="189"/>
      <c r="I5" s="190"/>
      <c r="L5" s="188" t="s">
        <v>32</v>
      </c>
      <c r="M5" s="190"/>
      <c r="N5" s="117"/>
    </row>
    <row r="6" spans="2:18">
      <c r="B6" s="116"/>
      <c r="C6" s="118"/>
      <c r="D6" s="520" t="s">
        <v>33</v>
      </c>
      <c r="E6" s="520"/>
      <c r="F6" s="520"/>
      <c r="G6" s="520"/>
      <c r="H6" s="520"/>
      <c r="I6" s="520"/>
      <c r="L6" s="521" t="s">
        <v>34</v>
      </c>
      <c r="M6" s="523" t="s">
        <v>35</v>
      </c>
      <c r="N6" s="117"/>
    </row>
    <row r="7" spans="2:18">
      <c r="B7" s="116"/>
      <c r="C7" s="118" t="s">
        <v>36</v>
      </c>
      <c r="D7" s="120" t="s">
        <v>37</v>
      </c>
      <c r="E7" s="120" t="s">
        <v>38</v>
      </c>
      <c r="F7" s="120" t="s">
        <v>39</v>
      </c>
      <c r="G7" s="119" t="s">
        <v>40</v>
      </c>
      <c r="H7" s="119" t="s">
        <v>41</v>
      </c>
      <c r="I7" s="119" t="s">
        <v>42</v>
      </c>
      <c r="L7" s="522"/>
      <c r="M7" s="524"/>
      <c r="N7" s="117"/>
    </row>
    <row r="8" spans="2:18">
      <c r="B8" s="116"/>
      <c r="C8" s="164" t="s">
        <v>43</v>
      </c>
      <c r="D8" s="382" t="str">
        <f>'AWPB Yr 1'!Q15</f>
        <v/>
      </c>
      <c r="E8" s="382" t="str">
        <f>'AWPB Yr 2'!Q15</f>
        <v/>
      </c>
      <c r="F8" s="382" t="str">
        <f>'AWPB Yr 3'!Q15</f>
        <v/>
      </c>
      <c r="G8" s="382" t="str">
        <f>'AWPB Yr 4'!Q15</f>
        <v/>
      </c>
      <c r="H8" s="382" t="str">
        <f>'AWPB Yr 5'!Q15</f>
        <v/>
      </c>
      <c r="I8" s="386" t="str">
        <f>'AWPB Yr 6'!Q15</f>
        <v/>
      </c>
      <c r="L8" s="387" t="s">
        <v>37</v>
      </c>
      <c r="M8" s="383">
        <f>'Results Framework'!J48</f>
        <v>0</v>
      </c>
      <c r="N8" s="117"/>
    </row>
    <row r="9" spans="2:18">
      <c r="B9" s="116"/>
      <c r="C9" s="164" t="s">
        <v>44</v>
      </c>
      <c r="D9" s="382" t="str">
        <f>'AWPB Yr 1'!Q44</f>
        <v/>
      </c>
      <c r="E9" s="382">
        <f>'AWPB Yr 2'!Q44</f>
        <v>0</v>
      </c>
      <c r="F9" s="382" t="str">
        <f>'AWPB Yr 3'!Q44</f>
        <v/>
      </c>
      <c r="G9" s="382" t="str">
        <f>'AWPB Yr 4'!Q44</f>
        <v/>
      </c>
      <c r="H9" s="382" t="str">
        <f>'AWPB Yr 5'!Q44</f>
        <v/>
      </c>
      <c r="I9" s="386" t="str">
        <f>'AWPB Yr 6'!Q44</f>
        <v/>
      </c>
      <c r="L9" s="387" t="s">
        <v>38</v>
      </c>
      <c r="M9" s="383">
        <f>'Results Framework'!M48</f>
        <v>0</v>
      </c>
      <c r="N9" s="117"/>
    </row>
    <row r="10" spans="2:18">
      <c r="B10" s="116"/>
      <c r="C10" s="401" t="s">
        <v>45</v>
      </c>
      <c r="D10" s="382" t="str">
        <f>'AWPB Yr 1'!Q63</f>
        <v/>
      </c>
      <c r="E10" s="382" t="str">
        <f>'AWPB Yr 2'!Q63</f>
        <v/>
      </c>
      <c r="F10" s="382" t="str">
        <f>'AWPB Yr 3'!Q63</f>
        <v/>
      </c>
      <c r="G10" s="382" t="str">
        <f>'AWPB Yr 4'!Q63</f>
        <v/>
      </c>
      <c r="H10" s="382" t="str">
        <f>'AWPB Yr 5'!Q63</f>
        <v/>
      </c>
      <c r="I10" s="386" t="str">
        <f>'AWPB Yr 6'!Q63</f>
        <v/>
      </c>
      <c r="L10" s="387" t="s">
        <v>39</v>
      </c>
      <c r="M10" s="383">
        <f>'Results Framework'!P48</f>
        <v>0</v>
      </c>
      <c r="N10" s="117"/>
    </row>
    <row r="11" spans="2:18">
      <c r="B11" s="116"/>
      <c r="C11" s="401" t="s">
        <v>46</v>
      </c>
      <c r="D11" s="382" t="str">
        <f>'AWPB Yr 1'!Q79</f>
        <v/>
      </c>
      <c r="E11" s="382" t="str">
        <f>'AWPB Yr 2'!Q79</f>
        <v/>
      </c>
      <c r="F11" s="382" t="str">
        <f>'AWPB Yr 3'!Q79</f>
        <v/>
      </c>
      <c r="G11" s="382" t="str">
        <f>'AWPB Yr 4'!Q79</f>
        <v/>
      </c>
      <c r="H11" s="382" t="str">
        <f>'AWPB Yr 5'!Q79</f>
        <v/>
      </c>
      <c r="I11" s="386" t="str">
        <f>'AWPB Yr 6'!Q79</f>
        <v/>
      </c>
      <c r="L11" s="387" t="s">
        <v>40</v>
      </c>
      <c r="M11" s="383">
        <f>'Results Framework'!S48</f>
        <v>0</v>
      </c>
      <c r="N11" s="117"/>
    </row>
    <row r="12" spans="2:18">
      <c r="B12" s="116"/>
      <c r="C12" s="401" t="s">
        <v>47</v>
      </c>
      <c r="D12" s="382" t="str">
        <f>'AWPB Yr 1'!Q92</f>
        <v/>
      </c>
      <c r="E12" s="382" t="str">
        <f>'AWPB Yr 2'!Q92</f>
        <v/>
      </c>
      <c r="F12" s="382" t="str">
        <f>'AWPB Yr 3'!Q92</f>
        <v/>
      </c>
      <c r="G12" s="382" t="str">
        <f>'AWPB Yr 4'!Q92</f>
        <v/>
      </c>
      <c r="H12" s="382" t="str">
        <f>'AWPB Yr 5'!Q92</f>
        <v/>
      </c>
      <c r="I12" s="386" t="str">
        <f>'AWPB Yr 6'!Q92</f>
        <v/>
      </c>
      <c r="L12" s="402" t="s">
        <v>41</v>
      </c>
      <c r="M12" s="383">
        <f>'Results Framework'!V48</f>
        <v>0</v>
      </c>
      <c r="N12" s="117"/>
    </row>
    <row r="13" spans="2:18">
      <c r="B13" s="116"/>
      <c r="C13" s="164" t="s">
        <v>48</v>
      </c>
      <c r="D13" s="382">
        <f>'AWPB Yr 1'!Q101</f>
        <v>0</v>
      </c>
      <c r="E13" s="382">
        <f>'AWPB Yr 2'!Q101</f>
        <v>0</v>
      </c>
      <c r="F13" s="382">
        <f>'AWPB Yr 3'!Q101</f>
        <v>0</v>
      </c>
      <c r="G13" s="382">
        <f>'AWPB Yr 4'!Q101</f>
        <v>0</v>
      </c>
      <c r="H13" s="382">
        <f>'AWPB Yr 5'!Q101</f>
        <v>0</v>
      </c>
      <c r="I13" s="386">
        <f>'AWPB Yr 6'!Q101</f>
        <v>0</v>
      </c>
      <c r="L13" s="403" t="s">
        <v>42</v>
      </c>
      <c r="M13" s="388">
        <f>'Results Framework'!Y48</f>
        <v>0</v>
      </c>
      <c r="N13" s="117"/>
    </row>
    <row r="14" spans="2:18">
      <c r="B14" s="116"/>
      <c r="C14" s="191" t="s">
        <v>49</v>
      </c>
      <c r="D14" s="384" t="str">
        <f>IFERROR(AVERAGE(D8:D10),"")</f>
        <v/>
      </c>
      <c r="E14" s="385">
        <f t="shared" ref="E14:I14" si="0">IFERROR(AVERAGE(E8:E10),"")</f>
        <v>0</v>
      </c>
      <c r="F14" s="385" t="str">
        <f t="shared" si="0"/>
        <v/>
      </c>
      <c r="G14" s="385" t="str">
        <f t="shared" si="0"/>
        <v/>
      </c>
      <c r="H14" s="385" t="str">
        <f t="shared" si="0"/>
        <v/>
      </c>
      <c r="I14" s="383" t="str">
        <f t="shared" si="0"/>
        <v/>
      </c>
      <c r="N14" s="117"/>
    </row>
    <row r="15" spans="2:18">
      <c r="B15" s="116"/>
      <c r="C15" s="404" t="s">
        <v>50</v>
      </c>
      <c r="D15" s="405">
        <f>'AWPB Yr 1'!Q107</f>
        <v>0</v>
      </c>
      <c r="E15" s="406">
        <f>'AWPB Yr 2'!Q107</f>
        <v>0</v>
      </c>
      <c r="F15" s="406">
        <f>'AWPB Yr 3'!Q107</f>
        <v>0</v>
      </c>
      <c r="G15" s="406">
        <f>'AWPB Yr 4'!Q107</f>
        <v>0</v>
      </c>
      <c r="H15" s="406">
        <f>'AWPB Yr 5'!Q107</f>
        <v>0</v>
      </c>
      <c r="I15" s="407">
        <f>'AWPB Yr 6'!Q107</f>
        <v>0</v>
      </c>
      <c r="N15" s="117"/>
    </row>
    <row r="16" spans="2:18">
      <c r="B16" s="116"/>
      <c r="I16" s="121"/>
      <c r="N16" s="117"/>
    </row>
    <row r="17" spans="2:22">
      <c r="B17" s="116"/>
      <c r="N17" s="117"/>
    </row>
    <row r="18" spans="2:22" ht="15" thickBot="1">
      <c r="B18" s="122"/>
      <c r="C18" s="123"/>
      <c r="D18" s="123"/>
      <c r="E18" s="123"/>
      <c r="F18" s="123"/>
      <c r="G18" s="123"/>
      <c r="H18" s="123"/>
      <c r="I18" s="123"/>
      <c r="J18" s="123"/>
      <c r="K18" s="123"/>
      <c r="L18" s="123"/>
      <c r="M18" s="123"/>
      <c r="N18" s="124"/>
      <c r="V18" s="408"/>
    </row>
    <row r="19" spans="2:22">
      <c r="V19" s="408"/>
    </row>
    <row r="20" spans="2:22">
      <c r="V20" s="408"/>
    </row>
  </sheetData>
  <mergeCells count="4">
    <mergeCell ref="C3:M3"/>
    <mergeCell ref="D6:I6"/>
    <mergeCell ref="L6:L7"/>
    <mergeCell ref="M6:M7"/>
  </mergeCells>
  <pageMargins left="0.7" right="0.7" top="0.75" bottom="0.75" header="0.3" footer="0.3"/>
  <pageSetup orientation="portrait" r:id="rId1"/>
  <ignoredErrors>
    <ignoredError sqref="D1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C00000"/>
  </sheetPr>
  <dimension ref="A1:AB301"/>
  <sheetViews>
    <sheetView zoomScale="70" zoomScaleNormal="70" workbookViewId="0">
      <pane xSplit="2" ySplit="4" topLeftCell="C16" activePane="bottomRight" state="frozen"/>
      <selection pane="topRight" activeCell="C1" sqref="C1"/>
      <selection pane="bottomLeft" activeCell="A5" sqref="A5"/>
      <selection pane="bottomRight" activeCell="A21" sqref="A21:A22"/>
    </sheetView>
  </sheetViews>
  <sheetFormatPr defaultColWidth="8.7265625" defaultRowHeight="14.5"/>
  <cols>
    <col min="1" max="1" width="28.54296875" style="1" customWidth="1"/>
    <col min="2" max="2" width="43.54296875" style="1" customWidth="1"/>
    <col min="3" max="3" width="38.81640625" style="1" customWidth="1"/>
    <col min="4" max="4" width="13.453125" style="1" customWidth="1"/>
    <col min="5" max="5" width="11.7265625" style="1" customWidth="1"/>
    <col min="6" max="6" width="21.1796875" style="1" customWidth="1"/>
    <col min="7" max="7" width="14.54296875" style="1" customWidth="1"/>
    <col min="8" max="8" width="10.453125" style="1" customWidth="1"/>
    <col min="9" max="9" width="11.1796875" style="1" customWidth="1"/>
    <col min="10" max="10" width="14.81640625" style="1" customWidth="1"/>
    <col min="11" max="11" width="13.453125" style="1" bestFit="1" customWidth="1"/>
    <col min="12" max="12" width="11.1796875" style="1" customWidth="1"/>
    <col min="13" max="13" width="10.7265625" style="1" customWidth="1"/>
    <col min="14" max="14" width="13" style="1" bestFit="1" customWidth="1"/>
    <col min="15" max="15" width="11.453125" style="1" customWidth="1"/>
    <col min="16" max="16" width="14" style="1" customWidth="1"/>
    <col min="17" max="17" width="13" style="1" bestFit="1" customWidth="1"/>
    <col min="18" max="18" width="11.453125" style="1" customWidth="1"/>
    <col min="19" max="19" width="11.26953125" style="1" customWidth="1"/>
    <col min="20" max="20" width="13.26953125" style="1" customWidth="1"/>
    <col min="21" max="21" width="11.453125" style="1" customWidth="1"/>
    <col min="22" max="22" width="11.26953125" style="1" customWidth="1"/>
    <col min="23" max="23" width="13.26953125" style="1" customWidth="1"/>
    <col min="24" max="24" width="11.453125" style="1" customWidth="1"/>
    <col min="25" max="25" width="11.26953125" style="1" customWidth="1"/>
    <col min="26" max="26" width="79.453125" style="1" customWidth="1"/>
    <col min="27" max="27" width="149.453125" style="1" customWidth="1"/>
    <col min="28" max="16384" width="8.7265625" style="1"/>
  </cols>
  <sheetData>
    <row r="1" spans="1:28" ht="34" thickBot="1">
      <c r="A1" s="49" t="s">
        <v>51</v>
      </c>
      <c r="B1" s="50"/>
      <c r="C1" s="51"/>
      <c r="D1" s="52"/>
      <c r="E1" s="52"/>
      <c r="F1" s="52"/>
      <c r="G1" s="52"/>
      <c r="H1" s="52"/>
      <c r="I1" s="52"/>
      <c r="J1" s="52"/>
      <c r="K1" s="52"/>
      <c r="L1" s="52"/>
      <c r="M1" s="52"/>
      <c r="N1" s="52"/>
      <c r="O1" s="52"/>
      <c r="P1" s="52"/>
      <c r="Q1" s="52"/>
      <c r="R1" s="52"/>
      <c r="S1" s="52"/>
      <c r="T1" s="52"/>
      <c r="U1" s="52"/>
      <c r="V1" s="52"/>
      <c r="W1" s="52"/>
      <c r="X1" s="52"/>
      <c r="Y1" s="52"/>
      <c r="Z1" s="52"/>
      <c r="AA1" s="52"/>
      <c r="AB1" s="4"/>
    </row>
    <row r="2" spans="1:28" ht="15.75" customHeight="1">
      <c r="A2" s="192" t="s">
        <v>52</v>
      </c>
      <c r="B2" s="193" t="s">
        <v>53</v>
      </c>
      <c r="C2" s="193" t="s">
        <v>54</v>
      </c>
      <c r="D2" s="193" t="s">
        <v>55</v>
      </c>
      <c r="E2" s="193" t="s">
        <v>56</v>
      </c>
      <c r="F2" s="193" t="s">
        <v>57</v>
      </c>
      <c r="G2" s="194" t="s">
        <v>58</v>
      </c>
      <c r="H2" s="557" t="s">
        <v>59</v>
      </c>
      <c r="I2" s="558"/>
      <c r="J2" s="559"/>
      <c r="K2" s="557" t="s">
        <v>60</v>
      </c>
      <c r="L2" s="558"/>
      <c r="M2" s="559"/>
      <c r="N2" s="527" t="s">
        <v>61</v>
      </c>
      <c r="O2" s="528"/>
      <c r="P2" s="195"/>
      <c r="Q2" s="527" t="s">
        <v>62</v>
      </c>
      <c r="R2" s="528"/>
      <c r="S2" s="195"/>
      <c r="T2" s="527" t="s">
        <v>63</v>
      </c>
      <c r="U2" s="528"/>
      <c r="V2" s="195"/>
      <c r="W2" s="527" t="s">
        <v>64</v>
      </c>
      <c r="X2" s="528"/>
      <c r="Y2" s="195"/>
      <c r="Z2" s="48" t="s">
        <v>65</v>
      </c>
      <c r="AA2" s="555" t="s">
        <v>66</v>
      </c>
    </row>
    <row r="3" spans="1:28" ht="31">
      <c r="A3" s="2"/>
      <c r="B3" s="3"/>
      <c r="C3" s="3"/>
      <c r="D3" s="3"/>
      <c r="E3" s="3"/>
      <c r="F3" s="3"/>
      <c r="G3" s="3"/>
      <c r="H3" s="53" t="s">
        <v>67</v>
      </c>
      <c r="I3" s="54" t="s">
        <v>68</v>
      </c>
      <c r="J3" s="55" t="s">
        <v>69</v>
      </c>
      <c r="K3" s="53" t="s">
        <v>67</v>
      </c>
      <c r="L3" s="54" t="s">
        <v>68</v>
      </c>
      <c r="M3" s="55" t="s">
        <v>69</v>
      </c>
      <c r="N3" s="53" t="s">
        <v>67</v>
      </c>
      <c r="O3" s="54" t="s">
        <v>68</v>
      </c>
      <c r="P3" s="55" t="s">
        <v>69</v>
      </c>
      <c r="Q3" s="53" t="s">
        <v>67</v>
      </c>
      <c r="R3" s="54" t="s">
        <v>68</v>
      </c>
      <c r="S3" s="55" t="s">
        <v>69</v>
      </c>
      <c r="T3" s="53" t="s">
        <v>67</v>
      </c>
      <c r="U3" s="54" t="s">
        <v>68</v>
      </c>
      <c r="V3" s="55" t="s">
        <v>69</v>
      </c>
      <c r="W3" s="53" t="s">
        <v>67</v>
      </c>
      <c r="X3" s="54" t="s">
        <v>68</v>
      </c>
      <c r="Y3" s="55" t="s">
        <v>69</v>
      </c>
      <c r="Z3" s="48"/>
      <c r="AA3" s="556"/>
    </row>
    <row r="4" spans="1:28" s="380" customFormat="1" ht="25" customHeight="1">
      <c r="A4" s="375" t="s">
        <v>187</v>
      </c>
      <c r="B4" s="376"/>
      <c r="C4" s="377"/>
      <c r="D4" s="376"/>
      <c r="E4" s="376"/>
      <c r="F4" s="376"/>
      <c r="G4" s="376"/>
      <c r="H4" s="376"/>
      <c r="I4" s="376"/>
      <c r="J4" s="376"/>
      <c r="K4" s="376"/>
      <c r="L4" s="376"/>
      <c r="M4" s="376"/>
      <c r="N4" s="376"/>
      <c r="O4" s="376"/>
      <c r="P4" s="376"/>
      <c r="Q4" s="376"/>
      <c r="R4" s="376"/>
      <c r="S4" s="376"/>
      <c r="T4" s="376"/>
      <c r="U4" s="376"/>
      <c r="V4" s="378"/>
      <c r="W4" s="376"/>
      <c r="X4" s="376"/>
      <c r="Y4" s="378"/>
      <c r="Z4" s="376"/>
      <c r="AA4" s="379"/>
    </row>
    <row r="5" spans="1:28" s="151" customFormat="1" ht="127.5" customHeight="1">
      <c r="A5" s="542" t="s">
        <v>70</v>
      </c>
      <c r="B5" s="254" t="s">
        <v>71</v>
      </c>
      <c r="C5" s="529" t="s">
        <v>72</v>
      </c>
      <c r="D5" s="570" t="s">
        <v>73</v>
      </c>
      <c r="E5" s="532" t="s">
        <v>74</v>
      </c>
      <c r="F5" s="570" t="s">
        <v>75</v>
      </c>
      <c r="G5" s="263"/>
      <c r="H5" s="264"/>
      <c r="I5" s="471"/>
      <c r="J5" s="265" t="str">
        <f>IF(H5,MIN(1,I5/H5),"")</f>
        <v/>
      </c>
      <c r="K5" s="266"/>
      <c r="L5" s="471"/>
      <c r="M5" s="265" t="str">
        <f t="shared" ref="M5:M13" si="0">IF(K5,MIN(1,L5/K5),"")</f>
        <v/>
      </c>
      <c r="N5" s="266"/>
      <c r="O5" s="471"/>
      <c r="P5" s="265" t="str">
        <f t="shared" ref="P5:P13" si="1">IF(N5,MIN(1,O5/N5),"")</f>
        <v/>
      </c>
      <c r="Q5" s="266"/>
      <c r="R5" s="471"/>
      <c r="S5" s="265" t="str">
        <f t="shared" ref="S5:S13" si="2">IF(Q5,MIN(1,R5/Q5),"")</f>
        <v/>
      </c>
      <c r="T5" s="266"/>
      <c r="U5" s="471"/>
      <c r="V5" s="265" t="str">
        <f t="shared" ref="V5:V13" si="3">IF(T5,MIN(1,U5/T5),"")</f>
        <v/>
      </c>
      <c r="W5" s="266"/>
      <c r="X5" s="471"/>
      <c r="Y5" s="265" t="str">
        <f t="shared" ref="Y5:Y13" si="4">IF(W5,MIN(1,X5/W5),"")</f>
        <v/>
      </c>
      <c r="Z5" s="334"/>
      <c r="AA5" s="267"/>
    </row>
    <row r="6" spans="1:28" s="151" customFormat="1" ht="43.5">
      <c r="A6" s="543"/>
      <c r="B6" s="255" t="s">
        <v>76</v>
      </c>
      <c r="C6" s="531"/>
      <c r="D6" s="571"/>
      <c r="E6" s="572"/>
      <c r="F6" s="571"/>
      <c r="G6" s="409" t="s">
        <v>77</v>
      </c>
      <c r="H6" s="282" t="s">
        <v>78</v>
      </c>
      <c r="I6" s="472"/>
      <c r="J6" s="268"/>
      <c r="K6" s="283" t="s">
        <v>78</v>
      </c>
      <c r="L6" s="472"/>
      <c r="M6" s="268"/>
      <c r="N6" s="283" t="s">
        <v>78</v>
      </c>
      <c r="O6" s="472"/>
      <c r="P6" s="268"/>
      <c r="Q6" s="283" t="s">
        <v>78</v>
      </c>
      <c r="R6" s="472"/>
      <c r="S6" s="268"/>
      <c r="T6" s="283" t="s">
        <v>78</v>
      </c>
      <c r="U6" s="472"/>
      <c r="V6" s="268"/>
      <c r="W6" s="283"/>
      <c r="X6" s="472"/>
      <c r="Y6" s="268"/>
      <c r="Z6" s="335"/>
      <c r="AA6" s="252"/>
    </row>
    <row r="7" spans="1:28" s="151" customFormat="1" ht="30.65" customHeight="1">
      <c r="A7" s="543"/>
      <c r="B7" s="256" t="s">
        <v>79</v>
      </c>
      <c r="C7" s="259" t="s">
        <v>80</v>
      </c>
      <c r="D7" s="529" t="s">
        <v>81</v>
      </c>
      <c r="E7" s="532" t="s">
        <v>82</v>
      </c>
      <c r="F7" s="262" t="s">
        <v>83</v>
      </c>
      <c r="G7" s="269">
        <f>SUM(G8:G9)</f>
        <v>0</v>
      </c>
      <c r="H7" s="352">
        <f>SUM(H8:H9)</f>
        <v>0</v>
      </c>
      <c r="I7" s="473"/>
      <c r="J7" s="353" t="str">
        <f t="shared" ref="J7:J9" si="5">IF(H7,MIN(1,I7/H7),"")</f>
        <v/>
      </c>
      <c r="K7" s="354">
        <f>SUM(K8:K9)</f>
        <v>0</v>
      </c>
      <c r="L7" s="473"/>
      <c r="M7" s="353" t="str">
        <f t="shared" ref="M7:M9" si="6">IF(K7,MIN(1,L7/K7),"")</f>
        <v/>
      </c>
      <c r="N7" s="354">
        <f>SUM(N8:N9)</f>
        <v>0</v>
      </c>
      <c r="O7" s="473"/>
      <c r="P7" s="353" t="str">
        <f t="shared" ref="P7:P9" si="7">IF(N7,MIN(1,O7/N7),"")</f>
        <v/>
      </c>
      <c r="Q7" s="354">
        <f>SUM(Q8:Q9)</f>
        <v>0</v>
      </c>
      <c r="R7" s="473"/>
      <c r="S7" s="353" t="str">
        <f t="shared" ref="S7:S9" si="8">IF(Q7,MIN(1,R7/Q7),"")</f>
        <v/>
      </c>
      <c r="T7" s="354">
        <f>SUM(T8:T9)</f>
        <v>0</v>
      </c>
      <c r="U7" s="473"/>
      <c r="V7" s="353" t="str">
        <f t="shared" ref="V7:V9" si="9">IF(T7,MIN(1,U7/T7),"")</f>
        <v/>
      </c>
      <c r="W7" s="354">
        <f>SUM(W8:W9)</f>
        <v>0</v>
      </c>
      <c r="X7" s="473"/>
      <c r="Y7" s="353" t="str">
        <f t="shared" ref="Y7:Y9" si="10">IF(W7,MIN(1,X7/W7),"")</f>
        <v/>
      </c>
      <c r="Z7" s="573"/>
      <c r="AA7" s="267"/>
    </row>
    <row r="8" spans="1:28" s="151" customFormat="1" ht="45" customHeight="1">
      <c r="A8" s="543"/>
      <c r="B8" s="257" t="s">
        <v>84</v>
      </c>
      <c r="C8" s="260" t="s">
        <v>85</v>
      </c>
      <c r="D8" s="530"/>
      <c r="E8" s="533"/>
      <c r="F8" s="273"/>
      <c r="G8" s="274">
        <v>0</v>
      </c>
      <c r="H8" s="270">
        <v>0</v>
      </c>
      <c r="I8" s="287"/>
      <c r="J8" s="271" t="str">
        <f t="shared" si="5"/>
        <v/>
      </c>
      <c r="K8" s="272"/>
      <c r="L8" s="287"/>
      <c r="M8" s="271" t="str">
        <f t="shared" si="6"/>
        <v/>
      </c>
      <c r="N8" s="272"/>
      <c r="O8" s="287"/>
      <c r="P8" s="271" t="str">
        <f t="shared" si="7"/>
        <v/>
      </c>
      <c r="Q8" s="272"/>
      <c r="R8" s="287"/>
      <c r="S8" s="271" t="str">
        <f t="shared" si="8"/>
        <v/>
      </c>
      <c r="T8" s="272"/>
      <c r="U8" s="287"/>
      <c r="V8" s="271" t="str">
        <f t="shared" si="9"/>
        <v/>
      </c>
      <c r="W8" s="272"/>
      <c r="X8" s="287"/>
      <c r="Y8" s="271" t="str">
        <f t="shared" si="10"/>
        <v/>
      </c>
      <c r="Z8" s="543"/>
      <c r="AA8" s="252"/>
    </row>
    <row r="9" spans="1:28" s="151" customFormat="1" ht="52">
      <c r="A9" s="543"/>
      <c r="B9" s="257" t="s">
        <v>86</v>
      </c>
      <c r="C9" s="260" t="s">
        <v>87</v>
      </c>
      <c r="D9" s="531"/>
      <c r="E9" s="533"/>
      <c r="F9" s="273"/>
      <c r="G9" s="274">
        <v>0</v>
      </c>
      <c r="H9" s="264"/>
      <c r="I9" s="471"/>
      <c r="J9" s="271" t="str">
        <f t="shared" si="5"/>
        <v/>
      </c>
      <c r="K9" s="266"/>
      <c r="L9" s="471"/>
      <c r="M9" s="271" t="str">
        <f t="shared" si="6"/>
        <v/>
      </c>
      <c r="N9" s="266"/>
      <c r="O9" s="471"/>
      <c r="P9" s="271" t="str">
        <f t="shared" si="7"/>
        <v/>
      </c>
      <c r="Q9" s="266"/>
      <c r="R9" s="471"/>
      <c r="S9" s="271" t="str">
        <f t="shared" si="8"/>
        <v/>
      </c>
      <c r="T9" s="266"/>
      <c r="U9" s="471"/>
      <c r="V9" s="271" t="str">
        <f t="shared" si="9"/>
        <v/>
      </c>
      <c r="W9" s="266"/>
      <c r="X9" s="471"/>
      <c r="Y9" s="271" t="str">
        <f t="shared" si="10"/>
        <v/>
      </c>
      <c r="Z9" s="574"/>
      <c r="AA9" s="252"/>
    </row>
    <row r="10" spans="1:28" s="151" customFormat="1" ht="117">
      <c r="A10" s="543"/>
      <c r="B10" s="258" t="s">
        <v>88</v>
      </c>
      <c r="C10" s="261" t="s">
        <v>89</v>
      </c>
      <c r="D10" s="275" t="s">
        <v>90</v>
      </c>
      <c r="E10" s="276" t="s">
        <v>91</v>
      </c>
      <c r="F10" s="275" t="s">
        <v>92</v>
      </c>
      <c r="G10" s="277" t="s">
        <v>93</v>
      </c>
      <c r="H10" s="270"/>
      <c r="I10" s="287"/>
      <c r="J10" s="271" t="str">
        <f t="shared" ref="J10:J13" si="11">IF(H10,MIN(1,I10/H10),"")</f>
        <v/>
      </c>
      <c r="K10" s="278"/>
      <c r="L10" s="287"/>
      <c r="M10" s="271" t="str">
        <f t="shared" si="0"/>
        <v/>
      </c>
      <c r="N10" s="270"/>
      <c r="O10" s="287"/>
      <c r="P10" s="271" t="str">
        <f t="shared" si="1"/>
        <v/>
      </c>
      <c r="Q10" s="270"/>
      <c r="R10" s="287"/>
      <c r="S10" s="271" t="str">
        <f t="shared" si="2"/>
        <v/>
      </c>
      <c r="T10" s="270"/>
      <c r="U10" s="287"/>
      <c r="V10" s="271" t="str">
        <f t="shared" si="3"/>
        <v/>
      </c>
      <c r="W10" s="270"/>
      <c r="X10" s="287"/>
      <c r="Y10" s="271" t="str">
        <f t="shared" si="4"/>
        <v/>
      </c>
      <c r="Z10" s="410"/>
      <c r="AA10" s="252"/>
    </row>
    <row r="11" spans="1:28" s="151" customFormat="1" ht="30.65" customHeight="1">
      <c r="A11" s="543"/>
      <c r="B11" s="540" t="s">
        <v>94</v>
      </c>
      <c r="C11" s="529" t="s">
        <v>95</v>
      </c>
      <c r="D11" s="529" t="s">
        <v>96</v>
      </c>
      <c r="E11" s="532" t="s">
        <v>91</v>
      </c>
      <c r="F11" s="262" t="s">
        <v>97</v>
      </c>
      <c r="G11" s="279">
        <v>0</v>
      </c>
      <c r="H11" s="272"/>
      <c r="I11" s="287"/>
      <c r="J11" s="271" t="str">
        <f t="shared" si="11"/>
        <v/>
      </c>
      <c r="K11" s="272"/>
      <c r="L11" s="287"/>
      <c r="M11" s="271" t="str">
        <f t="shared" si="0"/>
        <v/>
      </c>
      <c r="N11" s="272"/>
      <c r="O11" s="287"/>
      <c r="P11" s="271" t="str">
        <f t="shared" si="1"/>
        <v/>
      </c>
      <c r="Q11" s="272"/>
      <c r="R11" s="287"/>
      <c r="S11" s="271" t="str">
        <f t="shared" si="2"/>
        <v/>
      </c>
      <c r="T11" s="272"/>
      <c r="U11" s="287"/>
      <c r="V11" s="271" t="str">
        <f t="shared" si="3"/>
        <v/>
      </c>
      <c r="W11" s="272"/>
      <c r="X11" s="287"/>
      <c r="Y11" s="271" t="str">
        <f t="shared" si="4"/>
        <v/>
      </c>
      <c r="Z11" s="334"/>
      <c r="AA11" s="267"/>
    </row>
    <row r="12" spans="1:28" s="151" customFormat="1" ht="40" customHeight="1">
      <c r="A12" s="543"/>
      <c r="B12" s="541"/>
      <c r="C12" s="534"/>
      <c r="D12" s="534"/>
      <c r="E12" s="533"/>
      <c r="F12" s="273" t="s">
        <v>98</v>
      </c>
      <c r="G12" s="274">
        <v>0</v>
      </c>
      <c r="H12" s="272"/>
      <c r="I12" s="287"/>
      <c r="J12" s="271" t="str">
        <f t="shared" si="11"/>
        <v/>
      </c>
      <c r="K12" s="272"/>
      <c r="L12" s="287"/>
      <c r="M12" s="271" t="str">
        <f t="shared" si="0"/>
        <v/>
      </c>
      <c r="N12" s="272"/>
      <c r="O12" s="287"/>
      <c r="P12" s="271" t="str">
        <f t="shared" si="1"/>
        <v/>
      </c>
      <c r="Q12" s="272"/>
      <c r="R12" s="287"/>
      <c r="S12" s="271" t="str">
        <f t="shared" si="2"/>
        <v/>
      </c>
      <c r="T12" s="272"/>
      <c r="U12" s="287"/>
      <c r="V12" s="271" t="str">
        <f t="shared" si="3"/>
        <v/>
      </c>
      <c r="W12" s="272"/>
      <c r="X12" s="287"/>
      <c r="Y12" s="271" t="str">
        <f t="shared" si="4"/>
        <v/>
      </c>
      <c r="Z12" s="335"/>
      <c r="AA12" s="252"/>
    </row>
    <row r="13" spans="1:28" s="151" customFormat="1" ht="25" customHeight="1">
      <c r="A13" s="543"/>
      <c r="B13" s="541"/>
      <c r="C13" s="534"/>
      <c r="D13" s="534"/>
      <c r="E13" s="533"/>
      <c r="F13" s="273" t="s">
        <v>4</v>
      </c>
      <c r="G13" s="280">
        <v>0</v>
      </c>
      <c r="H13" s="281">
        <f>SUM(H11:H12)</f>
        <v>0</v>
      </c>
      <c r="I13" s="471"/>
      <c r="J13" s="271" t="str">
        <f t="shared" si="11"/>
        <v/>
      </c>
      <c r="K13" s="281">
        <f>SUM(K11:K12)</f>
        <v>0</v>
      </c>
      <c r="L13" s="471"/>
      <c r="M13" s="271" t="str">
        <f t="shared" si="0"/>
        <v/>
      </c>
      <c r="N13" s="281">
        <f>SUM(N11:N12)</f>
        <v>0</v>
      </c>
      <c r="O13" s="471"/>
      <c r="P13" s="271" t="str">
        <f t="shared" si="1"/>
        <v/>
      </c>
      <c r="Q13" s="281">
        <f>SUM(Q11:Q12)</f>
        <v>0</v>
      </c>
      <c r="R13" s="471"/>
      <c r="S13" s="271" t="str">
        <f t="shared" si="2"/>
        <v/>
      </c>
      <c r="T13" s="281">
        <f>SUM(T11:T12)</f>
        <v>0</v>
      </c>
      <c r="U13" s="471"/>
      <c r="V13" s="271" t="str">
        <f t="shared" si="3"/>
        <v/>
      </c>
      <c r="W13" s="281">
        <f>SUM(W11:W12)</f>
        <v>0</v>
      </c>
      <c r="X13" s="471"/>
      <c r="Y13" s="271" t="str">
        <f t="shared" si="4"/>
        <v/>
      </c>
      <c r="Z13" s="335"/>
      <c r="AA13" s="252"/>
    </row>
    <row r="14" spans="1:28" s="151" customFormat="1" ht="25" customHeight="1">
      <c r="A14" s="538" t="s">
        <v>99</v>
      </c>
      <c r="B14" s="539"/>
      <c r="C14" s="539"/>
      <c r="D14" s="539"/>
      <c r="E14" s="539"/>
      <c r="F14" s="539"/>
      <c r="G14" s="539"/>
      <c r="H14" s="289"/>
      <c r="I14" s="290"/>
      <c r="J14" s="291" t="str">
        <f>IFERROR(AVERAGE(J5,J7,J10,J11,J13),"")</f>
        <v/>
      </c>
      <c r="K14" s="292"/>
      <c r="L14" s="290"/>
      <c r="M14" s="291" t="str">
        <f>IFERROR(AVERAGE(M5,M7,M10,M11,M13),"")</f>
        <v/>
      </c>
      <c r="N14" s="289"/>
      <c r="O14" s="293"/>
      <c r="P14" s="291" t="str">
        <f>IFERROR(AVERAGE(J5,J7,J10,J11,J13),"")</f>
        <v/>
      </c>
      <c r="Q14" s="289"/>
      <c r="R14" s="293"/>
      <c r="S14" s="291" t="str">
        <f>IFERROR(AVERAGE(S5,S7,S10,S11,S13),"")</f>
        <v/>
      </c>
      <c r="T14" s="289"/>
      <c r="U14" s="293"/>
      <c r="V14" s="291" t="str">
        <f>IFERROR(AVERAGE(V5,V7,V10,V11,V13),"")</f>
        <v/>
      </c>
      <c r="W14" s="289"/>
      <c r="X14" s="293"/>
      <c r="Y14" s="291" t="str">
        <f>IFERROR(AVERAGE(Y5,Y7,Y10,Y11,Y13),"")</f>
        <v/>
      </c>
      <c r="Z14" s="294"/>
      <c r="AA14" s="295"/>
    </row>
    <row r="15" spans="1:28" s="151" customFormat="1" ht="23.5" customHeight="1">
      <c r="A15" s="355" t="s">
        <v>190</v>
      </c>
      <c r="B15" s="356"/>
      <c r="C15" s="356"/>
      <c r="D15" s="356"/>
      <c r="E15" s="356"/>
      <c r="F15" s="356"/>
      <c r="G15" s="356"/>
      <c r="H15" s="357"/>
      <c r="I15" s="356"/>
      <c r="J15" s="358"/>
      <c r="K15" s="357"/>
      <c r="L15" s="356"/>
      <c r="M15" s="358"/>
      <c r="N15" s="357"/>
      <c r="O15" s="359"/>
      <c r="P15" s="358"/>
      <c r="Q15" s="357"/>
      <c r="R15" s="359"/>
      <c r="S15" s="358"/>
      <c r="T15" s="357"/>
      <c r="U15" s="359"/>
      <c r="V15" s="358"/>
      <c r="W15" s="357"/>
      <c r="X15" s="359"/>
      <c r="Y15" s="358"/>
      <c r="Z15" s="360"/>
      <c r="AA15" s="361"/>
    </row>
    <row r="16" spans="1:28" s="151" customFormat="1" ht="64.5" customHeight="1">
      <c r="A16" s="554" t="s">
        <v>188</v>
      </c>
      <c r="B16" s="284"/>
      <c r="C16" s="251" t="s">
        <v>100</v>
      </c>
      <c r="D16" s="285"/>
      <c r="E16" s="288" t="s">
        <v>91</v>
      </c>
      <c r="F16" s="288"/>
      <c r="G16" s="411"/>
      <c r="H16" s="286"/>
      <c r="I16" s="287"/>
      <c r="J16" s="271" t="str">
        <f t="shared" ref="J16" si="12">IF(H16,MIN(1,I16/H16),"")</f>
        <v/>
      </c>
      <c r="K16" s="286"/>
      <c r="L16" s="287"/>
      <c r="M16" s="271" t="str">
        <f t="shared" ref="M16" si="13">IF(K16,MIN(1,L16/K16),"")</f>
        <v/>
      </c>
      <c r="N16" s="286"/>
      <c r="O16" s="412"/>
      <c r="P16" s="271" t="str">
        <f t="shared" ref="P16" si="14">IF(N16,MIN(1,O16/N16),"")</f>
        <v/>
      </c>
      <c r="Q16" s="286"/>
      <c r="R16" s="412"/>
      <c r="S16" s="271" t="str">
        <f t="shared" ref="S16" si="15">IF(Q16,MIN(1,R16/Q16),"")</f>
        <v/>
      </c>
      <c r="T16" s="286"/>
      <c r="U16" s="412"/>
      <c r="V16" s="271" t="str">
        <f t="shared" ref="V16" si="16">IF(T16,MIN(1,U16/T16),"")</f>
        <v/>
      </c>
      <c r="W16" s="286"/>
      <c r="X16" s="412"/>
      <c r="Y16" s="271" t="str">
        <f t="shared" ref="Y16" si="17">IF(W16,MIN(1,X16/W16),"")</f>
        <v/>
      </c>
      <c r="Z16" s="560"/>
      <c r="AA16" s="413"/>
    </row>
    <row r="17" spans="1:27" s="151" customFormat="1" ht="82.5" customHeight="1">
      <c r="A17" s="554"/>
      <c r="B17" s="284"/>
      <c r="C17" s="251" t="s">
        <v>100</v>
      </c>
      <c r="D17" s="285"/>
      <c r="E17" s="288" t="s">
        <v>101</v>
      </c>
      <c r="F17" s="288"/>
      <c r="G17" s="411"/>
      <c r="H17" s="286"/>
      <c r="I17" s="287"/>
      <c r="J17" s="271" t="str">
        <f t="shared" ref="J17" si="18">IF(H17,MIN(1,I17/H17),"")</f>
        <v/>
      </c>
      <c r="K17" s="286"/>
      <c r="L17" s="287"/>
      <c r="M17" s="271" t="str">
        <f t="shared" ref="M17" si="19">IF(K17,MIN(1,L17/K17),"")</f>
        <v/>
      </c>
      <c r="N17" s="286"/>
      <c r="O17" s="412"/>
      <c r="P17" s="271" t="str">
        <f t="shared" ref="P17" si="20">IF(N17,MIN(1,O17/N17),"")</f>
        <v/>
      </c>
      <c r="Q17" s="286"/>
      <c r="R17" s="412"/>
      <c r="S17" s="271" t="str">
        <f t="shared" ref="S17" si="21">IF(Q17,MIN(1,R17/Q17),"")</f>
        <v/>
      </c>
      <c r="T17" s="286"/>
      <c r="U17" s="412"/>
      <c r="V17" s="271" t="str">
        <f t="shared" ref="V17" si="22">IF(T17,MIN(1,U17/T17),"")</f>
        <v/>
      </c>
      <c r="W17" s="286"/>
      <c r="X17" s="412"/>
      <c r="Y17" s="271" t="str">
        <f t="shared" ref="Y17" si="23">IF(W17,MIN(1,X17/W17),"")</f>
        <v/>
      </c>
      <c r="Z17" s="561"/>
      <c r="AA17" s="413"/>
    </row>
    <row r="18" spans="1:27" s="151" customFormat="1" ht="15" thickBot="1">
      <c r="A18" s="525" t="s">
        <v>102</v>
      </c>
      <c r="B18" s="526"/>
      <c r="C18" s="526"/>
      <c r="D18" s="526"/>
      <c r="E18" s="526"/>
      <c r="F18" s="526"/>
      <c r="G18" s="526"/>
      <c r="H18" s="362"/>
      <c r="I18" s="363"/>
      <c r="J18" s="364" t="str">
        <f>IFERROR(AVERAGE(J16:J17),"")</f>
        <v/>
      </c>
      <c r="K18" s="362"/>
      <c r="L18" s="363"/>
      <c r="M18" s="364" t="str">
        <f>IFERROR(AVERAGE(M16:M17),"")</f>
        <v/>
      </c>
      <c r="N18" s="362"/>
      <c r="O18" s="363"/>
      <c r="P18" s="364" t="str">
        <f>IFERROR(AVERAGE(P16:P17),"")</f>
        <v/>
      </c>
      <c r="Q18" s="362"/>
      <c r="R18" s="363"/>
      <c r="S18" s="364" t="str">
        <f>IFERROR(AVERAGE(S16:S17),"")</f>
        <v/>
      </c>
      <c r="T18" s="362"/>
      <c r="U18" s="363"/>
      <c r="V18" s="364" t="str">
        <f>IFERROR(AVERAGE(V16:V17),"")</f>
        <v/>
      </c>
      <c r="W18" s="362"/>
      <c r="X18" s="363"/>
      <c r="Y18" s="364" t="str">
        <f>IFERROR(AVERAGE(Y16:Y17),"")</f>
        <v/>
      </c>
      <c r="Z18" s="365"/>
      <c r="AA18" s="365"/>
    </row>
    <row r="19" spans="1:27" s="151" customFormat="1" ht="23.5" customHeight="1">
      <c r="A19" s="355" t="s">
        <v>191</v>
      </c>
      <c r="B19" s="356"/>
      <c r="C19" s="356"/>
      <c r="D19" s="356"/>
      <c r="E19" s="356"/>
      <c r="F19" s="356"/>
      <c r="G19" s="356"/>
      <c r="H19" s="357"/>
      <c r="I19" s="356"/>
      <c r="J19" s="358"/>
      <c r="K19" s="357"/>
      <c r="L19" s="356"/>
      <c r="M19" s="358"/>
      <c r="N19" s="357"/>
      <c r="O19" s="359"/>
      <c r="P19" s="358"/>
      <c r="Q19" s="357"/>
      <c r="R19" s="359"/>
      <c r="S19" s="358"/>
      <c r="T19" s="357"/>
      <c r="U19" s="359"/>
      <c r="V19" s="358"/>
      <c r="W19" s="357"/>
      <c r="X19" s="359"/>
      <c r="Y19" s="358"/>
      <c r="Z19" s="360"/>
      <c r="AA19" s="361"/>
    </row>
    <row r="20" spans="1:27" s="151" customFormat="1">
      <c r="A20" s="506" t="s">
        <v>189</v>
      </c>
      <c r="B20" s="484"/>
      <c r="C20" s="481"/>
      <c r="D20" s="481"/>
      <c r="E20" s="481"/>
      <c r="F20" s="298"/>
      <c r="G20" s="296"/>
      <c r="H20" s="297"/>
      <c r="I20" s="303"/>
      <c r="J20" s="304" t="str">
        <f t="shared" ref="J20:J22" si="24">IF(H20,MIN(1,I20/H20),"")</f>
        <v/>
      </c>
      <c r="K20" s="297"/>
      <c r="L20" s="303"/>
      <c r="M20" s="304" t="str">
        <f t="shared" ref="M20:M22" si="25">IF(K20,MIN(1,L20/K20),"")</f>
        <v/>
      </c>
      <c r="N20" s="305"/>
      <c r="O20" s="303"/>
      <c r="P20" s="304" t="str">
        <f t="shared" ref="P20:P22" si="26">IF(N20,MIN(1,O20/N20),"")</f>
        <v/>
      </c>
      <c r="Q20" s="297"/>
      <c r="R20" s="303"/>
      <c r="S20" s="304" t="str">
        <f t="shared" ref="S20:S22" si="27">IF(Q20,MIN(1,R20/Q20),"")</f>
        <v/>
      </c>
      <c r="T20" s="297"/>
      <c r="U20" s="303"/>
      <c r="V20" s="304" t="str">
        <f t="shared" ref="V20:V22" si="28">IF(T20,MIN(1,U20/T20),"")</f>
        <v/>
      </c>
      <c r="W20" s="305"/>
      <c r="X20" s="303"/>
      <c r="Y20" s="304" t="str">
        <f t="shared" ref="Y20:Y21" si="29">IF(W20,MIN(1,X20/W20),"")</f>
        <v/>
      </c>
      <c r="Z20" s="482"/>
      <c r="AA20" s="483"/>
    </row>
    <row r="21" spans="1:27" s="151" customFormat="1" ht="43.5">
      <c r="A21" s="506" t="s">
        <v>192</v>
      </c>
      <c r="B21" s="56"/>
      <c r="C21" s="306"/>
      <c r="D21" s="307"/>
      <c r="E21" s="481" t="s">
        <v>91</v>
      </c>
      <c r="F21" s="307"/>
      <c r="G21" s="299"/>
      <c r="H21" s="300"/>
      <c r="I21" s="287"/>
      <c r="J21" s="271" t="str">
        <f t="shared" si="24"/>
        <v/>
      </c>
      <c r="K21" s="300"/>
      <c r="L21" s="287"/>
      <c r="M21" s="271" t="str">
        <f t="shared" si="25"/>
        <v/>
      </c>
      <c r="N21" s="300"/>
      <c r="O21" s="287"/>
      <c r="P21" s="271" t="str">
        <f t="shared" si="26"/>
        <v/>
      </c>
      <c r="Q21" s="300"/>
      <c r="R21" s="287"/>
      <c r="S21" s="271" t="str">
        <f t="shared" si="27"/>
        <v/>
      </c>
      <c r="T21" s="300"/>
      <c r="U21" s="287"/>
      <c r="V21" s="271" t="str">
        <f t="shared" si="28"/>
        <v/>
      </c>
      <c r="W21" s="300"/>
      <c r="X21" s="287"/>
      <c r="Y21" s="271" t="str">
        <f t="shared" si="29"/>
        <v/>
      </c>
      <c r="Z21" s="302"/>
      <c r="AA21" s="308"/>
    </row>
    <row r="22" spans="1:27" s="151" customFormat="1" ht="101.5">
      <c r="A22" s="507" t="s">
        <v>193</v>
      </c>
      <c r="B22" s="56"/>
      <c r="C22" s="47"/>
      <c r="D22" s="314" t="s">
        <v>104</v>
      </c>
      <c r="E22" s="314"/>
      <c r="F22" s="314"/>
      <c r="G22" s="315"/>
      <c r="H22" s="316"/>
      <c r="I22" s="317"/>
      <c r="J22" s="318" t="str">
        <f t="shared" si="24"/>
        <v/>
      </c>
      <c r="K22" s="316"/>
      <c r="L22" s="317"/>
      <c r="M22" s="318" t="str">
        <f t="shared" si="25"/>
        <v/>
      </c>
      <c r="N22" s="316"/>
      <c r="O22" s="317"/>
      <c r="P22" s="318" t="str">
        <f t="shared" si="26"/>
        <v/>
      </c>
      <c r="Q22" s="316"/>
      <c r="R22" s="317"/>
      <c r="S22" s="318" t="str">
        <f t="shared" si="27"/>
        <v/>
      </c>
      <c r="T22" s="316"/>
      <c r="U22" s="317"/>
      <c r="V22" s="318" t="str">
        <f t="shared" si="28"/>
        <v/>
      </c>
      <c r="W22" s="316"/>
      <c r="X22" s="317"/>
      <c r="Y22" s="318" t="str">
        <f t="shared" ref="Y22" si="30">IF(W22,MIN(1,X22/W22),"")</f>
        <v/>
      </c>
      <c r="Z22" s="253"/>
      <c r="AA22" s="319"/>
    </row>
    <row r="23" spans="1:27" s="151" customFormat="1" ht="15" thickBot="1">
      <c r="A23" s="525" t="s">
        <v>105</v>
      </c>
      <c r="B23" s="526"/>
      <c r="C23" s="526"/>
      <c r="D23" s="526"/>
      <c r="E23" s="526"/>
      <c r="F23" s="526"/>
      <c r="G23" s="526"/>
      <c r="H23" s="362"/>
      <c r="I23" s="363"/>
      <c r="J23" s="364" t="str">
        <f>IFERROR(AVERAGE(J20,J21,J22),"")</f>
        <v/>
      </c>
      <c r="K23" s="362"/>
      <c r="L23" s="363"/>
      <c r="M23" s="364" t="str">
        <f>IFERROR(AVERAGE(M20:M22),"")</f>
        <v/>
      </c>
      <c r="N23" s="362"/>
      <c r="O23" s="363"/>
      <c r="P23" s="364" t="str">
        <f>IFERROR(AVERAGE(P20:P21,P22:P22),"")</f>
        <v/>
      </c>
      <c r="Q23" s="362"/>
      <c r="R23" s="363"/>
      <c r="S23" s="364" t="str">
        <f>IFERROR(AVERAGE(S20:S21,S22:S22),"")</f>
        <v/>
      </c>
      <c r="T23" s="362"/>
      <c r="U23" s="363"/>
      <c r="V23" s="364" t="str">
        <f>IFERROR(AVERAGE(V20:V21,V22:V22),"")</f>
        <v/>
      </c>
      <c r="W23" s="362"/>
      <c r="X23" s="363"/>
      <c r="Y23" s="364" t="str">
        <f>IFERROR(AVERAGE(Y20:Y21,Y22:Y22),"")</f>
        <v/>
      </c>
      <c r="Z23" s="365"/>
      <c r="AA23" s="365"/>
    </row>
    <row r="24" spans="1:27" s="151" customFormat="1" ht="23.5" customHeight="1">
      <c r="A24" s="355" t="s">
        <v>194</v>
      </c>
      <c r="B24" s="356"/>
      <c r="C24" s="356"/>
      <c r="D24" s="356"/>
      <c r="E24" s="356"/>
      <c r="F24" s="356"/>
      <c r="G24" s="356"/>
      <c r="H24" s="357"/>
      <c r="I24" s="356"/>
      <c r="J24" s="358"/>
      <c r="K24" s="357"/>
      <c r="L24" s="356"/>
      <c r="M24" s="358"/>
      <c r="N24" s="357"/>
      <c r="O24" s="356"/>
      <c r="P24" s="358"/>
      <c r="Q24" s="357"/>
      <c r="R24" s="356"/>
      <c r="S24" s="358"/>
      <c r="T24" s="357"/>
      <c r="U24" s="356"/>
      <c r="V24" s="358"/>
      <c r="W24" s="357"/>
      <c r="X24" s="356"/>
      <c r="Y24" s="358"/>
      <c r="Z24" s="360"/>
      <c r="AA24" s="366"/>
    </row>
    <row r="25" spans="1:27" s="151" customFormat="1">
      <c r="A25" s="535" t="s">
        <v>195</v>
      </c>
      <c r="B25" s="562"/>
      <c r="C25" s="563"/>
      <c r="D25" s="567"/>
      <c r="E25" s="544" t="s">
        <v>106</v>
      </c>
      <c r="F25" s="320" t="s">
        <v>97</v>
      </c>
      <c r="G25" s="321">
        <v>0</v>
      </c>
      <c r="H25" s="322">
        <v>0</v>
      </c>
      <c r="I25" s="323"/>
      <c r="J25" s="324" t="str">
        <f t="shared" ref="J25:J28" si="31">IF(H25,MIN(1,I25/H25),"")</f>
        <v/>
      </c>
      <c r="K25" s="322">
        <v>0</v>
      </c>
      <c r="L25" s="323"/>
      <c r="M25" s="324" t="str">
        <f t="shared" ref="M25:M28" si="32">IF(K25,MIN(1,L25/K25),"")</f>
        <v/>
      </c>
      <c r="N25" s="322"/>
      <c r="O25" s="323"/>
      <c r="P25" s="324" t="str">
        <f t="shared" ref="P25:P28" si="33">IF(N25,MIN(1,O25/N25),"")</f>
        <v/>
      </c>
      <c r="Q25" s="322"/>
      <c r="R25" s="323"/>
      <c r="S25" s="324" t="str">
        <f t="shared" ref="S25:S28" si="34">IF(Q25,MIN(1,R25/Q25),"")</f>
        <v/>
      </c>
      <c r="T25" s="322"/>
      <c r="U25" s="323"/>
      <c r="V25" s="324" t="str">
        <f t="shared" ref="V25:V28" si="35">IF(T25,MIN(1,U25/T25),"")</f>
        <v/>
      </c>
      <c r="W25" s="322"/>
      <c r="X25" s="323"/>
      <c r="Y25" s="324" t="str">
        <f t="shared" ref="Y25:Y28" si="36">IF(W25,MIN(1,X25/W25),"")</f>
        <v/>
      </c>
      <c r="Z25" s="547"/>
      <c r="AA25" s="550"/>
    </row>
    <row r="26" spans="1:27" s="151" customFormat="1">
      <c r="A26" s="536"/>
      <c r="B26" s="562"/>
      <c r="C26" s="564"/>
      <c r="D26" s="568"/>
      <c r="E26" s="545"/>
      <c r="F26" s="325" t="s">
        <v>98</v>
      </c>
      <c r="G26" s="326">
        <v>0</v>
      </c>
      <c r="H26" s="327">
        <v>0</v>
      </c>
      <c r="I26" s="328"/>
      <c r="J26" s="329" t="str">
        <f t="shared" ref="J26" si="37">IF(H26,MIN(1,I26/H26),"")</f>
        <v/>
      </c>
      <c r="K26" s="327">
        <v>0</v>
      </c>
      <c r="L26" s="328"/>
      <c r="M26" s="329" t="str">
        <f t="shared" ref="M26" si="38">IF(K26,MIN(1,L26/K26),"")</f>
        <v/>
      </c>
      <c r="N26" s="327"/>
      <c r="O26" s="328"/>
      <c r="P26" s="329" t="str">
        <f t="shared" ref="P26" si="39">IF(N26,MIN(1,O26/N26),"")</f>
        <v/>
      </c>
      <c r="Q26" s="327"/>
      <c r="R26" s="328"/>
      <c r="S26" s="329" t="str">
        <f t="shared" ref="S26" si="40">IF(Q26,MIN(1,R26/Q26),"")</f>
        <v/>
      </c>
      <c r="T26" s="327"/>
      <c r="U26" s="328"/>
      <c r="V26" s="329" t="str">
        <f t="shared" ref="V26" si="41">IF(T26,MIN(1,U26/T26),"")</f>
        <v/>
      </c>
      <c r="W26" s="327"/>
      <c r="X26" s="328"/>
      <c r="Y26" s="329" t="str">
        <f t="shared" ref="Y26" si="42">IF(W26,MIN(1,X26/W26),"")</f>
        <v/>
      </c>
      <c r="Z26" s="548"/>
      <c r="AA26" s="551"/>
    </row>
    <row r="27" spans="1:27" s="151" customFormat="1">
      <c r="A27" s="536"/>
      <c r="B27" s="562"/>
      <c r="C27" s="565"/>
      <c r="D27" s="568"/>
      <c r="E27" s="545"/>
      <c r="F27" s="325" t="s">
        <v>107</v>
      </c>
      <c r="G27" s="326">
        <v>0</v>
      </c>
      <c r="H27" s="327">
        <v>0</v>
      </c>
      <c r="I27" s="328"/>
      <c r="J27" s="329" t="str">
        <f t="shared" si="31"/>
        <v/>
      </c>
      <c r="K27" s="327">
        <v>0</v>
      </c>
      <c r="L27" s="328"/>
      <c r="M27" s="329" t="str">
        <f t="shared" si="32"/>
        <v/>
      </c>
      <c r="N27" s="327"/>
      <c r="O27" s="328"/>
      <c r="P27" s="329" t="str">
        <f t="shared" si="33"/>
        <v/>
      </c>
      <c r="Q27" s="327"/>
      <c r="R27" s="328"/>
      <c r="S27" s="329" t="str">
        <f t="shared" si="34"/>
        <v/>
      </c>
      <c r="T27" s="327"/>
      <c r="U27" s="328"/>
      <c r="V27" s="329" t="str">
        <f t="shared" si="35"/>
        <v/>
      </c>
      <c r="W27" s="327"/>
      <c r="X27" s="328"/>
      <c r="Y27" s="329" t="str">
        <f t="shared" si="36"/>
        <v/>
      </c>
      <c r="Z27" s="548"/>
      <c r="AA27" s="552"/>
    </row>
    <row r="28" spans="1:27" s="151" customFormat="1">
      <c r="A28" s="537"/>
      <c r="B28" s="562"/>
      <c r="C28" s="566"/>
      <c r="D28" s="569"/>
      <c r="E28" s="546"/>
      <c r="F28" s="330" t="s">
        <v>4</v>
      </c>
      <c r="G28" s="331">
        <f>SUM(G25:G26)</f>
        <v>0</v>
      </c>
      <c r="H28" s="332">
        <f t="shared" ref="H28:I28" si="43">SUM(H25:H26)</f>
        <v>0</v>
      </c>
      <c r="I28" s="474">
        <f t="shared" si="43"/>
        <v>0</v>
      </c>
      <c r="J28" s="333" t="str">
        <f t="shared" si="31"/>
        <v/>
      </c>
      <c r="K28" s="332">
        <f t="shared" ref="K28:L28" si="44">SUM(K25:K26)</f>
        <v>0</v>
      </c>
      <c r="L28" s="474">
        <f t="shared" si="44"/>
        <v>0</v>
      </c>
      <c r="M28" s="333" t="str">
        <f t="shared" si="32"/>
        <v/>
      </c>
      <c r="N28" s="332">
        <f t="shared" ref="N28:O28" si="45">SUM(N25:N26)</f>
        <v>0</v>
      </c>
      <c r="O28" s="474">
        <f t="shared" si="45"/>
        <v>0</v>
      </c>
      <c r="P28" s="333" t="str">
        <f t="shared" si="33"/>
        <v/>
      </c>
      <c r="Q28" s="332">
        <f t="shared" ref="Q28:R28" si="46">SUM(Q25:Q26)</f>
        <v>0</v>
      </c>
      <c r="R28" s="474">
        <f t="shared" si="46"/>
        <v>0</v>
      </c>
      <c r="S28" s="333" t="str">
        <f t="shared" si="34"/>
        <v/>
      </c>
      <c r="T28" s="332">
        <f t="shared" ref="T28:U28" si="47">SUM(T25:T26)</f>
        <v>0</v>
      </c>
      <c r="U28" s="474">
        <f t="shared" si="47"/>
        <v>0</v>
      </c>
      <c r="V28" s="333" t="str">
        <f t="shared" si="35"/>
        <v/>
      </c>
      <c r="W28" s="332">
        <f t="shared" ref="W28:X28" si="48">SUM(W25:W26)</f>
        <v>0</v>
      </c>
      <c r="X28" s="474">
        <f t="shared" si="48"/>
        <v>0</v>
      </c>
      <c r="Y28" s="333" t="str">
        <f t="shared" si="36"/>
        <v/>
      </c>
      <c r="Z28" s="549"/>
      <c r="AA28" s="553"/>
    </row>
    <row r="29" spans="1:27" s="151" customFormat="1" ht="15" customHeight="1">
      <c r="A29" s="535" t="s">
        <v>196</v>
      </c>
      <c r="B29" s="562"/>
      <c r="C29" s="563"/>
      <c r="D29" s="567"/>
      <c r="E29" s="544" t="s">
        <v>106</v>
      </c>
      <c r="F29" s="320" t="s">
        <v>97</v>
      </c>
      <c r="G29" s="321">
        <v>0</v>
      </c>
      <c r="H29" s="322">
        <v>0</v>
      </c>
      <c r="I29" s="323"/>
      <c r="J29" s="324"/>
      <c r="K29" s="322">
        <v>0</v>
      </c>
      <c r="L29" s="323"/>
      <c r="M29" s="324"/>
      <c r="N29" s="322"/>
      <c r="O29" s="323"/>
      <c r="P29" s="324"/>
      <c r="Q29" s="322"/>
      <c r="R29" s="323"/>
      <c r="S29" s="324"/>
      <c r="T29" s="322"/>
      <c r="U29" s="323"/>
      <c r="V29" s="324"/>
      <c r="W29" s="322"/>
      <c r="X29" s="323"/>
      <c r="Y29" s="324"/>
      <c r="Z29" s="547"/>
      <c r="AA29" s="550"/>
    </row>
    <row r="30" spans="1:27" s="151" customFormat="1">
      <c r="A30" s="536"/>
      <c r="B30" s="562"/>
      <c r="C30" s="564"/>
      <c r="D30" s="568"/>
      <c r="E30" s="545"/>
      <c r="F30" s="325" t="s">
        <v>98</v>
      </c>
      <c r="G30" s="326">
        <v>0</v>
      </c>
      <c r="H30" s="327">
        <v>0</v>
      </c>
      <c r="I30" s="328"/>
      <c r="J30" s="329"/>
      <c r="K30" s="327">
        <v>0</v>
      </c>
      <c r="L30" s="328"/>
      <c r="M30" s="329"/>
      <c r="N30" s="327"/>
      <c r="O30" s="328"/>
      <c r="P30" s="329"/>
      <c r="Q30" s="327"/>
      <c r="R30" s="328"/>
      <c r="S30" s="329"/>
      <c r="T30" s="327"/>
      <c r="U30" s="328"/>
      <c r="V30" s="329"/>
      <c r="W30" s="327"/>
      <c r="X30" s="328"/>
      <c r="Y30" s="329"/>
      <c r="Z30" s="548"/>
      <c r="AA30" s="551"/>
    </row>
    <row r="31" spans="1:27" s="151" customFormat="1">
      <c r="A31" s="536"/>
      <c r="B31" s="562"/>
      <c r="C31" s="565"/>
      <c r="D31" s="568"/>
      <c r="E31" s="545"/>
      <c r="F31" s="325" t="s">
        <v>107</v>
      </c>
      <c r="G31" s="326">
        <v>0</v>
      </c>
      <c r="H31" s="327">
        <v>0</v>
      </c>
      <c r="I31" s="328"/>
      <c r="J31" s="329"/>
      <c r="K31" s="327">
        <v>0</v>
      </c>
      <c r="L31" s="328"/>
      <c r="M31" s="329"/>
      <c r="N31" s="327"/>
      <c r="O31" s="328"/>
      <c r="P31" s="329"/>
      <c r="Q31" s="327"/>
      <c r="R31" s="328"/>
      <c r="S31" s="329"/>
      <c r="T31" s="327"/>
      <c r="U31" s="328"/>
      <c r="V31" s="329"/>
      <c r="W31" s="327"/>
      <c r="X31" s="328"/>
      <c r="Y31" s="329"/>
      <c r="Z31" s="548"/>
      <c r="AA31" s="552"/>
    </row>
    <row r="32" spans="1:27" s="151" customFormat="1">
      <c r="A32" s="537"/>
      <c r="B32" s="562"/>
      <c r="C32" s="566"/>
      <c r="D32" s="569"/>
      <c r="E32" s="546"/>
      <c r="F32" s="330" t="s">
        <v>4</v>
      </c>
      <c r="G32" s="331">
        <f>SUM(G29:G30)</f>
        <v>0</v>
      </c>
      <c r="H32" s="332">
        <f t="shared" ref="H32" si="49">SUM(H29:H30)</f>
        <v>0</v>
      </c>
      <c r="I32" s="474">
        <f t="shared" ref="I32:L32" si="50">SUM(I29:I30)</f>
        <v>0</v>
      </c>
      <c r="J32" s="333" t="str">
        <f t="shared" ref="J32" si="51">IF(H32,MIN(1,I32/H32),"")</f>
        <v/>
      </c>
      <c r="K32" s="332">
        <f t="shared" si="50"/>
        <v>0</v>
      </c>
      <c r="L32" s="474">
        <f t="shared" si="50"/>
        <v>0</v>
      </c>
      <c r="M32" s="333" t="str">
        <f t="shared" ref="M32:M35" si="52">IF(K32,MIN(1,L32/K32),"")</f>
        <v/>
      </c>
      <c r="N32" s="332">
        <f t="shared" ref="N32:O32" si="53">SUM(N29:N30)</f>
        <v>0</v>
      </c>
      <c r="O32" s="474">
        <f t="shared" si="53"/>
        <v>0</v>
      </c>
      <c r="P32" s="333" t="str">
        <f t="shared" ref="P32" si="54">IF(N32,MIN(1,O32/N32),"")</f>
        <v/>
      </c>
      <c r="Q32" s="332">
        <f>SUM(Q29:Q30)</f>
        <v>0</v>
      </c>
      <c r="R32" s="474">
        <f>SUM(R29:R30)</f>
        <v>0</v>
      </c>
      <c r="S32" s="333" t="str">
        <f t="shared" ref="S32" si="55">IF(Q32,MIN(1,R32/Q32),"")</f>
        <v/>
      </c>
      <c r="T32" s="332">
        <f>SUM(T29:T30)</f>
        <v>0</v>
      </c>
      <c r="U32" s="474">
        <f t="shared" ref="U32" si="56">SUM(U29:U30)</f>
        <v>0</v>
      </c>
      <c r="V32" s="333" t="str">
        <f t="shared" ref="V32" si="57">IF(T32,MIN(1,U32/T32),"")</f>
        <v/>
      </c>
      <c r="W32" s="332">
        <f>SUM(W29:W30)</f>
        <v>0</v>
      </c>
      <c r="X32" s="474">
        <f t="shared" ref="X32" si="58">SUM(X29:X30)</f>
        <v>0</v>
      </c>
      <c r="Y32" s="333"/>
      <c r="Z32" s="549"/>
      <c r="AA32" s="553"/>
    </row>
    <row r="33" spans="1:27" s="151" customFormat="1" ht="15" thickBot="1">
      <c r="A33" s="525" t="s">
        <v>108</v>
      </c>
      <c r="B33" s="526"/>
      <c r="C33" s="526"/>
      <c r="D33" s="526"/>
      <c r="E33" s="526"/>
      <c r="F33" s="526"/>
      <c r="G33" s="526"/>
      <c r="H33" s="362"/>
      <c r="I33" s="363"/>
      <c r="J33" s="364" t="str">
        <f>IFERROR(AVERAGE(J25,J27,J28,J29,J31,J32),"")</f>
        <v/>
      </c>
      <c r="K33" s="362"/>
      <c r="L33" s="363"/>
      <c r="M33" s="364" t="str">
        <f>IFERROR(AVERAGE(M25,M27,M28,M29,M31,M32),"")</f>
        <v/>
      </c>
      <c r="N33" s="362"/>
      <c r="O33" s="363"/>
      <c r="P33" s="364" t="str">
        <f>IFERROR(AVERAGE(P25,P27,P28,P29,P31,P32),"")</f>
        <v/>
      </c>
      <c r="Q33" s="362"/>
      <c r="R33" s="363"/>
      <c r="S33" s="364" t="str">
        <f>IFERROR(AVERAGE(S25,S27,S28,S29,S31,S32),"")</f>
        <v/>
      </c>
      <c r="T33" s="362"/>
      <c r="U33" s="363"/>
      <c r="V33" s="364" t="str">
        <f>IFERROR(AVERAGE(V25,V27,V28,V29,V31,V32),"")</f>
        <v/>
      </c>
      <c r="W33" s="362"/>
      <c r="X33" s="363"/>
      <c r="Y33" s="364" t="str">
        <f>IFERROR(AVERAGE(Y25,Y27,Y28,Y29,Y31,Y32),"")</f>
        <v/>
      </c>
      <c r="Z33" s="365"/>
      <c r="AA33" s="365"/>
    </row>
    <row r="34" spans="1:27" s="151" customFormat="1" ht="23.5" customHeight="1">
      <c r="A34" s="355" t="s">
        <v>197</v>
      </c>
      <c r="B34" s="356"/>
      <c r="C34" s="356"/>
      <c r="D34" s="356"/>
      <c r="E34" s="356"/>
      <c r="F34" s="356"/>
      <c r="G34" s="356"/>
      <c r="H34" s="357"/>
      <c r="I34" s="356"/>
      <c r="J34" s="358"/>
      <c r="K34" s="357"/>
      <c r="L34" s="356"/>
      <c r="M34" s="358"/>
      <c r="N34" s="357"/>
      <c r="O34" s="356"/>
      <c r="P34" s="358"/>
      <c r="Q34" s="357"/>
      <c r="R34" s="356"/>
      <c r="S34" s="358"/>
      <c r="T34" s="357"/>
      <c r="U34" s="356"/>
      <c r="V34" s="358"/>
      <c r="W34" s="357"/>
      <c r="X34" s="356"/>
      <c r="Y34" s="358"/>
      <c r="Z34" s="360"/>
      <c r="AA34" s="366"/>
    </row>
    <row r="35" spans="1:27" s="151" customFormat="1">
      <c r="A35" s="535" t="s">
        <v>198</v>
      </c>
      <c r="B35" s="338"/>
      <c r="C35" s="306"/>
      <c r="D35" s="309"/>
      <c r="E35" s="309"/>
      <c r="F35" s="309"/>
      <c r="G35" s="336"/>
      <c r="H35" s="301"/>
      <c r="I35" s="310"/>
      <c r="J35" s="268" t="str">
        <f t="shared" ref="J35" si="59">IF(H35,MIN(1,I35/H35),"")</f>
        <v/>
      </c>
      <c r="K35" s="301"/>
      <c r="L35" s="310"/>
      <c r="M35" s="268" t="str">
        <f t="shared" si="52"/>
        <v/>
      </c>
      <c r="N35" s="301"/>
      <c r="O35" s="310"/>
      <c r="P35" s="268" t="str">
        <f t="shared" ref="P35" si="60">IF(N35,MIN(1,O35/N35),"")</f>
        <v/>
      </c>
      <c r="Q35" s="301"/>
      <c r="R35" s="310"/>
      <c r="S35" s="268" t="str">
        <f t="shared" ref="S35" si="61">IF(Q35,MIN(1,R35/Q35),"")</f>
        <v/>
      </c>
      <c r="T35" s="301"/>
      <c r="U35" s="310"/>
      <c r="V35" s="268" t="str">
        <f t="shared" ref="V35" si="62">IF(T35,MIN(1,U35/T35),"")</f>
        <v/>
      </c>
      <c r="W35" s="301"/>
      <c r="X35" s="310"/>
      <c r="Y35" s="268" t="str">
        <f t="shared" ref="Y35" si="63">IF(W35,MIN(1,X35/W35),"")</f>
        <v/>
      </c>
      <c r="Z35" s="253"/>
      <c r="AA35" s="337"/>
    </row>
    <row r="36" spans="1:27" s="151" customFormat="1" ht="15" customHeight="1">
      <c r="A36" s="536"/>
      <c r="B36" s="562"/>
      <c r="C36" s="563"/>
      <c r="D36" s="567"/>
      <c r="E36" s="544"/>
      <c r="F36" s="320" t="s">
        <v>97</v>
      </c>
      <c r="G36" s="321"/>
      <c r="H36" s="322"/>
      <c r="I36" s="323"/>
      <c r="J36" s="324"/>
      <c r="K36" s="322"/>
      <c r="L36" s="323"/>
      <c r="M36" s="324"/>
      <c r="N36" s="322"/>
      <c r="O36" s="323"/>
      <c r="P36" s="324"/>
      <c r="Q36" s="322"/>
      <c r="R36" s="323"/>
      <c r="S36" s="324"/>
      <c r="T36" s="322"/>
      <c r="U36" s="323"/>
      <c r="V36" s="324"/>
      <c r="W36" s="322"/>
      <c r="X36" s="323"/>
      <c r="Y36" s="324"/>
      <c r="Z36" s="547"/>
      <c r="AA36" s="550"/>
    </row>
    <row r="37" spans="1:27" s="151" customFormat="1">
      <c r="A37" s="536"/>
      <c r="B37" s="562"/>
      <c r="C37" s="564"/>
      <c r="D37" s="575"/>
      <c r="E37" s="545"/>
      <c r="F37" s="325" t="s">
        <v>98</v>
      </c>
      <c r="G37" s="326"/>
      <c r="H37" s="327"/>
      <c r="I37" s="328"/>
      <c r="J37" s="329"/>
      <c r="K37" s="327"/>
      <c r="L37" s="328"/>
      <c r="M37" s="329"/>
      <c r="N37" s="327"/>
      <c r="O37" s="328"/>
      <c r="P37" s="329"/>
      <c r="Q37" s="327"/>
      <c r="R37" s="328"/>
      <c r="S37" s="329"/>
      <c r="T37" s="327"/>
      <c r="U37" s="328"/>
      <c r="V37" s="329"/>
      <c r="W37" s="327"/>
      <c r="X37" s="328"/>
      <c r="Y37" s="329"/>
      <c r="Z37" s="548"/>
      <c r="AA37" s="551"/>
    </row>
    <row r="38" spans="1:27" s="151" customFormat="1">
      <c r="A38" s="536"/>
      <c r="B38" s="562"/>
      <c r="C38" s="565"/>
      <c r="D38" s="575"/>
      <c r="E38" s="545"/>
      <c r="F38" s="325" t="s">
        <v>107</v>
      </c>
      <c r="G38" s="326"/>
      <c r="H38" s="327"/>
      <c r="I38" s="328"/>
      <c r="J38" s="329"/>
      <c r="K38" s="327"/>
      <c r="L38" s="328"/>
      <c r="M38" s="329"/>
      <c r="N38" s="327"/>
      <c r="O38" s="328"/>
      <c r="P38" s="329"/>
      <c r="Q38" s="327"/>
      <c r="R38" s="328"/>
      <c r="S38" s="329"/>
      <c r="T38" s="327"/>
      <c r="U38" s="328"/>
      <c r="V38" s="329"/>
      <c r="W38" s="327"/>
      <c r="X38" s="328"/>
      <c r="Y38" s="329"/>
      <c r="Z38" s="548"/>
      <c r="AA38" s="552"/>
    </row>
    <row r="39" spans="1:27" s="151" customFormat="1">
      <c r="A39" s="537"/>
      <c r="B39" s="562"/>
      <c r="C39" s="566"/>
      <c r="D39" s="576"/>
      <c r="E39" s="546"/>
      <c r="F39" s="330" t="s">
        <v>4</v>
      </c>
      <c r="G39" s="331">
        <f>SUM(G36:G37)</f>
        <v>0</v>
      </c>
      <c r="H39" s="332">
        <f t="shared" ref="H39:I39" si="64">SUM(H36:H37)</f>
        <v>0</v>
      </c>
      <c r="I39" s="474">
        <f t="shared" si="64"/>
        <v>0</v>
      </c>
      <c r="J39" s="333" t="str">
        <f t="shared" ref="J39" si="65">IF(H39,MIN(1,I39/H39),"")</f>
        <v/>
      </c>
      <c r="K39" s="332">
        <f t="shared" ref="K39:L39" si="66">SUM(K36:K37)</f>
        <v>0</v>
      </c>
      <c r="L39" s="474">
        <f t="shared" si="66"/>
        <v>0</v>
      </c>
      <c r="M39" s="333" t="str">
        <f t="shared" ref="M39" si="67">IF(K39,MIN(1,L39/K39),"")</f>
        <v/>
      </c>
      <c r="N39" s="332">
        <f t="shared" ref="N39:O39" si="68">SUM(N36:N37)</f>
        <v>0</v>
      </c>
      <c r="O39" s="474">
        <f t="shared" si="68"/>
        <v>0</v>
      </c>
      <c r="P39" s="333" t="str">
        <f t="shared" ref="P39" si="69">IF(N39,MIN(1,O39/N39),"")</f>
        <v/>
      </c>
      <c r="Q39" s="332">
        <f>SUM(Q36:Q37)</f>
        <v>0</v>
      </c>
      <c r="R39" s="474">
        <f>SUM(R36:R37)</f>
        <v>0</v>
      </c>
      <c r="S39" s="333" t="str">
        <f t="shared" ref="S39" si="70">IF(Q39,MIN(1,R39/Q39),"")</f>
        <v/>
      </c>
      <c r="T39" s="332">
        <f>SUM(T36:T37)</f>
        <v>0</v>
      </c>
      <c r="U39" s="474">
        <f t="shared" ref="U39" si="71">SUM(U36:U37)</f>
        <v>0</v>
      </c>
      <c r="V39" s="333" t="str">
        <f t="shared" ref="V39" si="72">IF(T39,MIN(1,U39/T39),"")</f>
        <v/>
      </c>
      <c r="W39" s="332">
        <f>SUM(W36:W37)</f>
        <v>0</v>
      </c>
      <c r="X39" s="474">
        <f t="shared" ref="X39" si="73">SUM(X36:X37)</f>
        <v>0</v>
      </c>
      <c r="Y39" s="333"/>
      <c r="Z39" s="549"/>
      <c r="AA39" s="553"/>
    </row>
    <row r="40" spans="1:27" s="151" customFormat="1" ht="15" thickBot="1">
      <c r="A40" s="525" t="s">
        <v>109</v>
      </c>
      <c r="B40" s="526"/>
      <c r="C40" s="526"/>
      <c r="D40" s="526"/>
      <c r="E40" s="526"/>
      <c r="F40" s="526"/>
      <c r="G40" s="526"/>
      <c r="H40" s="362"/>
      <c r="I40" s="363"/>
      <c r="J40" s="364" t="str">
        <f>IFERROR(AVERAGE(J35,J36,J38,J39),"")</f>
        <v/>
      </c>
      <c r="K40" s="362"/>
      <c r="L40" s="363"/>
      <c r="M40" s="364" t="str">
        <f>IFERROR(AVERAGE(M35,M36,M38,M39),"")</f>
        <v/>
      </c>
      <c r="N40" s="362"/>
      <c r="O40" s="363"/>
      <c r="P40" s="364" t="str">
        <f>IFERROR(AVERAGE(P35,P36,P38,P39),"")</f>
        <v/>
      </c>
      <c r="Q40" s="362"/>
      <c r="R40" s="363"/>
      <c r="S40" s="364" t="str">
        <f>IFERROR(AVERAGE(S35,S36,S38,S39),"")</f>
        <v/>
      </c>
      <c r="T40" s="362"/>
      <c r="U40" s="363"/>
      <c r="V40" s="364" t="str">
        <f>IFERROR(AVERAGE(V35,V36,V38,V39),"")</f>
        <v/>
      </c>
      <c r="W40" s="362"/>
      <c r="X40" s="363"/>
      <c r="Y40" s="364" t="str">
        <f>IFERROR(AVERAGE(Y35,Y36,Y38,Y39),"")</f>
        <v/>
      </c>
      <c r="Z40" s="365"/>
      <c r="AA40" s="365"/>
    </row>
    <row r="41" spans="1:27" s="151" customFormat="1" ht="27" customHeight="1">
      <c r="A41" s="355" t="s">
        <v>110</v>
      </c>
      <c r="B41" s="356"/>
      <c r="C41" s="356"/>
      <c r="D41" s="356"/>
      <c r="E41" s="356"/>
      <c r="F41" s="356"/>
      <c r="G41" s="356"/>
      <c r="H41" s="357"/>
      <c r="I41" s="356"/>
      <c r="J41" s="358"/>
      <c r="K41" s="357"/>
      <c r="L41" s="356"/>
      <c r="M41" s="367"/>
      <c r="N41" s="357"/>
      <c r="O41" s="356"/>
      <c r="P41" s="358"/>
      <c r="Q41" s="357"/>
      <c r="R41" s="356"/>
      <c r="S41" s="358"/>
      <c r="T41" s="357"/>
      <c r="U41" s="356"/>
      <c r="V41" s="358"/>
      <c r="W41" s="357"/>
      <c r="X41" s="356"/>
      <c r="Y41" s="358"/>
      <c r="Z41" s="360"/>
      <c r="AA41" s="366"/>
    </row>
    <row r="42" spans="1:27" s="151" customFormat="1" ht="104.25" customHeight="1">
      <c r="A42" s="535" t="s">
        <v>199</v>
      </c>
      <c r="B42" s="56" t="s">
        <v>111</v>
      </c>
      <c r="C42" s="311" t="s">
        <v>112</v>
      </c>
      <c r="D42" s="307" t="s">
        <v>113</v>
      </c>
      <c r="E42" s="307" t="s">
        <v>101</v>
      </c>
      <c r="F42" s="339" t="s">
        <v>92</v>
      </c>
      <c r="G42" s="340"/>
      <c r="H42" s="341"/>
      <c r="I42" s="287"/>
      <c r="J42" s="271" t="str">
        <f t="shared" ref="J42:J45" si="74">IF(H42,MIN(1,I42/H42),"")</f>
        <v/>
      </c>
      <c r="K42" s="300"/>
      <c r="L42" s="287"/>
      <c r="M42" s="271" t="str">
        <f t="shared" ref="M42:M45" si="75">IF(K42,MIN(1,L42/K42),"")</f>
        <v/>
      </c>
      <c r="N42" s="300"/>
      <c r="O42" s="342"/>
      <c r="P42" s="271" t="str">
        <f t="shared" ref="P42:P45" si="76">IF(N42,MIN(1,O42/N42),"")</f>
        <v/>
      </c>
      <c r="Q42" s="300"/>
      <c r="R42" s="342"/>
      <c r="S42" s="271" t="str">
        <f t="shared" ref="S42:S45" si="77">IF(Q42,MIN(1,R42/Q42),"")</f>
        <v/>
      </c>
      <c r="T42" s="300"/>
      <c r="U42" s="342"/>
      <c r="V42" s="271" t="str">
        <f t="shared" ref="V42:V45" si="78">IF(T42,MIN(1,U42/T42),"")</f>
        <v/>
      </c>
      <c r="W42" s="300"/>
      <c r="X42" s="342"/>
      <c r="Y42" s="271" t="str">
        <f t="shared" ref="Y42:Y45" si="79">IF(W42,MIN(1,X42/W42),"")</f>
        <v/>
      </c>
      <c r="Z42" s="302"/>
      <c r="AA42" s="308"/>
    </row>
    <row r="43" spans="1:27" s="151" customFormat="1" ht="68.25" customHeight="1">
      <c r="A43" s="536"/>
      <c r="B43" s="577" t="s">
        <v>114</v>
      </c>
      <c r="C43" s="579" t="s">
        <v>115</v>
      </c>
      <c r="D43" s="579" t="s">
        <v>116</v>
      </c>
      <c r="E43" s="579" t="s">
        <v>101</v>
      </c>
      <c r="F43" s="505" t="s">
        <v>126</v>
      </c>
      <c r="G43" s="343"/>
      <c r="H43" s="344"/>
      <c r="I43" s="345"/>
      <c r="J43" s="346" t="str">
        <f t="shared" si="74"/>
        <v/>
      </c>
      <c r="K43" s="347"/>
      <c r="L43" s="345"/>
      <c r="M43" s="346" t="str">
        <f t="shared" si="75"/>
        <v/>
      </c>
      <c r="N43" s="347"/>
      <c r="O43" s="345"/>
      <c r="P43" s="346" t="str">
        <f t="shared" si="76"/>
        <v/>
      </c>
      <c r="Q43" s="347"/>
      <c r="R43" s="345"/>
      <c r="S43" s="346" t="str">
        <f t="shared" si="77"/>
        <v/>
      </c>
      <c r="T43" s="347"/>
      <c r="U43" s="345"/>
      <c r="V43" s="346" t="str">
        <f t="shared" si="78"/>
        <v/>
      </c>
      <c r="W43" s="347"/>
      <c r="X43" s="345"/>
      <c r="Y43" s="346" t="str">
        <f t="shared" si="79"/>
        <v/>
      </c>
      <c r="Z43" s="547"/>
      <c r="AA43" s="308"/>
    </row>
    <row r="44" spans="1:27" s="151" customFormat="1" ht="26">
      <c r="A44" s="536"/>
      <c r="B44" s="578"/>
      <c r="C44" s="578"/>
      <c r="D44" s="578"/>
      <c r="E44" s="578"/>
      <c r="F44" s="505" t="s">
        <v>117</v>
      </c>
      <c r="G44" s="348"/>
      <c r="H44" s="349"/>
      <c r="I44" s="350"/>
      <c r="J44" s="268" t="str">
        <f t="shared" si="74"/>
        <v/>
      </c>
      <c r="K44" s="351"/>
      <c r="L44" s="350"/>
      <c r="M44" s="268" t="str">
        <f t="shared" si="75"/>
        <v/>
      </c>
      <c r="N44" s="351"/>
      <c r="O44" s="350"/>
      <c r="P44" s="268" t="str">
        <f t="shared" si="76"/>
        <v/>
      </c>
      <c r="Q44" s="351"/>
      <c r="R44" s="350"/>
      <c r="S44" s="268" t="str">
        <f t="shared" si="77"/>
        <v/>
      </c>
      <c r="T44" s="351"/>
      <c r="U44" s="350"/>
      <c r="V44" s="268" t="str">
        <f t="shared" si="78"/>
        <v/>
      </c>
      <c r="W44" s="351"/>
      <c r="X44" s="350"/>
      <c r="Y44" s="268" t="str">
        <f t="shared" si="79"/>
        <v/>
      </c>
      <c r="Z44" s="549"/>
      <c r="AA44" s="308"/>
    </row>
    <row r="45" spans="1:27" s="151" customFormat="1" ht="72.5">
      <c r="A45" s="537"/>
      <c r="B45" s="56" t="s">
        <v>118</v>
      </c>
      <c r="C45" s="311" t="s">
        <v>103</v>
      </c>
      <c r="D45" s="307" t="s">
        <v>119</v>
      </c>
      <c r="E45" s="307" t="s">
        <v>101</v>
      </c>
      <c r="F45" s="339" t="s">
        <v>120</v>
      </c>
      <c r="G45" s="288">
        <v>0</v>
      </c>
      <c r="H45" s="286">
        <v>1</v>
      </c>
      <c r="I45" s="287"/>
      <c r="J45" s="268">
        <f t="shared" si="74"/>
        <v>0</v>
      </c>
      <c r="K45" s="300">
        <v>3</v>
      </c>
      <c r="L45" s="287"/>
      <c r="M45" s="268">
        <f t="shared" si="75"/>
        <v>0</v>
      </c>
      <c r="N45" s="300">
        <v>5</v>
      </c>
      <c r="O45" s="287"/>
      <c r="P45" s="268">
        <f t="shared" si="76"/>
        <v>0</v>
      </c>
      <c r="Q45" s="300">
        <v>7</v>
      </c>
      <c r="R45" s="287"/>
      <c r="S45" s="268">
        <f t="shared" si="77"/>
        <v>0</v>
      </c>
      <c r="T45" s="300">
        <v>9</v>
      </c>
      <c r="U45" s="287"/>
      <c r="V45" s="268">
        <f t="shared" si="78"/>
        <v>0</v>
      </c>
      <c r="W45" s="300">
        <v>10</v>
      </c>
      <c r="X45" s="287"/>
      <c r="Y45" s="268">
        <f t="shared" si="79"/>
        <v>0</v>
      </c>
      <c r="Z45" s="253"/>
      <c r="AA45" s="308"/>
    </row>
    <row r="46" spans="1:27" s="151" customFormat="1" ht="15" thickBot="1">
      <c r="A46" s="525" t="s">
        <v>121</v>
      </c>
      <c r="B46" s="526"/>
      <c r="C46" s="526"/>
      <c r="D46" s="526"/>
      <c r="E46" s="526"/>
      <c r="F46" s="526"/>
      <c r="G46" s="526"/>
      <c r="H46" s="362"/>
      <c r="I46" s="363"/>
      <c r="J46" s="364">
        <f>IFERROR(AVERAGE(J42,J43,J44,J45),"")</f>
        <v>0</v>
      </c>
      <c r="K46" s="362"/>
      <c r="L46" s="363"/>
      <c r="M46" s="364">
        <f>IFERROR(AVERAGE(M42,M43,M44,M45),"")</f>
        <v>0</v>
      </c>
      <c r="N46" s="362"/>
      <c r="O46" s="363"/>
      <c r="P46" s="364">
        <f>IFERROR(AVERAGE(P42,P43,P44,P45),"")</f>
        <v>0</v>
      </c>
      <c r="Q46" s="362"/>
      <c r="R46" s="363"/>
      <c r="S46" s="364">
        <f>IFERROR(AVERAGE(S42,S43,S44,S45),"")</f>
        <v>0</v>
      </c>
      <c r="T46" s="362"/>
      <c r="U46" s="363"/>
      <c r="V46" s="364">
        <f>IFERROR(AVERAGE(V42,V43,V44,V45),"")</f>
        <v>0</v>
      </c>
      <c r="W46" s="362"/>
      <c r="X46" s="363"/>
      <c r="Y46" s="364">
        <f>IFERROR(AVERAGE(Y42,Y43,Y44,Y45),"")</f>
        <v>0</v>
      </c>
      <c r="Z46" s="365"/>
      <c r="AA46" s="365"/>
    </row>
    <row r="47" spans="1:27" s="151" customFormat="1">
      <c r="A47" s="368"/>
      <c r="B47" s="368"/>
      <c r="C47" s="368"/>
      <c r="D47" s="368"/>
      <c r="E47" s="368"/>
      <c r="F47" s="368"/>
      <c r="G47" s="368"/>
      <c r="H47" s="368"/>
      <c r="I47" s="368"/>
      <c r="J47" s="368"/>
      <c r="K47" s="368"/>
      <c r="L47" s="368"/>
      <c r="M47" s="368"/>
      <c r="N47" s="368"/>
      <c r="O47" s="368"/>
      <c r="P47" s="368"/>
      <c r="Q47" s="368"/>
      <c r="R47" s="368"/>
      <c r="S47" s="368"/>
      <c r="T47" s="368"/>
      <c r="U47" s="368"/>
      <c r="V47" s="368"/>
      <c r="W47" s="368"/>
      <c r="X47" s="368"/>
      <c r="Y47" s="368"/>
      <c r="Z47" s="368"/>
      <c r="AA47" s="369"/>
    </row>
    <row r="48" spans="1:27" s="151" customFormat="1">
      <c r="A48" s="368"/>
      <c r="B48" s="368"/>
      <c r="C48" s="368"/>
      <c r="D48" s="368"/>
      <c r="E48" s="368"/>
      <c r="F48" s="368"/>
      <c r="G48" s="370" t="s">
        <v>122</v>
      </c>
      <c r="H48" s="371"/>
      <c r="I48" s="372"/>
      <c r="J48" s="373">
        <f>IFERROR(AVERAGE(J5,J7,J8,J9,J10,J11,J13,J16,J17,J25,J27,J28,J29,J31,J32,J35,J36,J38,J39,J42,J43,J44,J45),"")</f>
        <v>0</v>
      </c>
      <c r="K48" s="374"/>
      <c r="L48" s="374"/>
      <c r="M48" s="373">
        <f>IFERROR(AVERAGE(M5,M7,M8,M9,M10,M11,M13,M16,M17,M25,M27,M28,M29,M31,M32,M35,M36,M38,M39,M42,M43,M44,M45),"")</f>
        <v>0</v>
      </c>
      <c r="N48" s="374"/>
      <c r="O48" s="374"/>
      <c r="P48" s="373">
        <f>IFERROR(AVERAGE(P5,P7,P8,P9,P10,P11,P13,P16,P17,P25,P27,P28,P29,P31,P32,P35,P36,P38,P39,P42,P43,P44,P45),"")</f>
        <v>0</v>
      </c>
      <c r="Q48" s="374"/>
      <c r="R48" s="374"/>
      <c r="S48" s="373">
        <f>IFERROR(AVERAGE(S5,S7,S8,S9,S10,S11,S13,S16,S17,S25,S27,S28,S29,S31,S32,S35,S36,S38,S39,S42,S43,S44,S45),"")</f>
        <v>0</v>
      </c>
      <c r="T48" s="374"/>
      <c r="U48" s="374"/>
      <c r="V48" s="373">
        <f>IFERROR(AVERAGE(V5,V7,V8,V9,V10,V11,V13,V16,V17,V25,V27,V28,V29,V31,V32,V35,V36,V38,V39,V42,V43,V44,V45),"")</f>
        <v>0</v>
      </c>
      <c r="W48" s="374"/>
      <c r="X48" s="374"/>
      <c r="Y48" s="373">
        <f>IFERROR(AVERAGE(Y5,Y7,Y8,Y9,Y10,Y11,Y13,Y16,Y17,Y25,Y27,Y28,Y29,Y31,Y32,Y35,Y36,Y38,Y39,Y42,Y43,Y44,Y45),"")</f>
        <v>0</v>
      </c>
      <c r="Z48" s="373"/>
      <c r="AA48" s="369"/>
    </row>
    <row r="49" spans="1:27">
      <c r="A49" s="312"/>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3"/>
    </row>
    <row r="50" spans="1:27">
      <c r="A50" s="312"/>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3"/>
    </row>
    <row r="51" spans="1:27">
      <c r="A51" s="312"/>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3"/>
    </row>
    <row r="52" spans="1:27">
      <c r="A52" s="312"/>
      <c r="B52" s="312"/>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3"/>
    </row>
    <row r="53" spans="1:27">
      <c r="A53" s="312"/>
      <c r="B53" s="312"/>
      <c r="C53" s="312"/>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13"/>
    </row>
    <row r="54" spans="1:27">
      <c r="A54" s="312"/>
      <c r="B54" s="312"/>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3"/>
    </row>
    <row r="55" spans="1:27">
      <c r="A55" s="312"/>
      <c r="B55" s="312"/>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13"/>
    </row>
    <row r="56" spans="1:27">
      <c r="A56" s="312"/>
      <c r="B56" s="312"/>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3"/>
    </row>
    <row r="57" spans="1:27">
      <c r="A57" s="312"/>
      <c r="B57" s="312"/>
      <c r="C57" s="312"/>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3"/>
    </row>
    <row r="58" spans="1:27">
      <c r="A58" s="312"/>
      <c r="B58" s="312"/>
      <c r="C58" s="312"/>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13"/>
    </row>
    <row r="59" spans="1:27">
      <c r="A59" s="312"/>
      <c r="B59" s="312"/>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3"/>
    </row>
    <row r="60" spans="1:27">
      <c r="A60" s="312"/>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3"/>
    </row>
    <row r="61" spans="1:27">
      <c r="A61" s="312"/>
      <c r="B61" s="312"/>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3"/>
    </row>
    <row r="62" spans="1:27">
      <c r="A62" s="312"/>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13"/>
    </row>
    <row r="63" spans="1:27">
      <c r="A63" s="312"/>
      <c r="B63" s="312"/>
      <c r="C63" s="312"/>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3"/>
    </row>
    <row r="64" spans="1:27">
      <c r="A64" s="312"/>
      <c r="B64" s="312"/>
      <c r="C64" s="312"/>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3"/>
    </row>
    <row r="65" spans="1:27">
      <c r="A65" s="312"/>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3"/>
    </row>
    <row r="66" spans="1:27">
      <c r="A66" s="312"/>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3"/>
    </row>
    <row r="67" spans="1:27">
      <c r="A67" s="312"/>
      <c r="B67" s="312"/>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3"/>
    </row>
    <row r="68" spans="1:27">
      <c r="A68" s="312"/>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3"/>
    </row>
    <row r="69" spans="1:27">
      <c r="A69" s="312"/>
      <c r="B69" s="312"/>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3"/>
    </row>
    <row r="70" spans="1:27">
      <c r="A70" s="312"/>
      <c r="B70" s="312"/>
      <c r="C70" s="312"/>
      <c r="D70" s="312"/>
      <c r="E70" s="312"/>
      <c r="F70" s="312"/>
      <c r="G70" s="312"/>
      <c r="H70" s="312"/>
      <c r="I70" s="312"/>
      <c r="J70" s="312"/>
      <c r="K70" s="312"/>
      <c r="L70" s="312"/>
      <c r="M70" s="312"/>
      <c r="N70" s="312"/>
      <c r="O70" s="312"/>
      <c r="P70" s="312"/>
      <c r="Q70" s="312"/>
      <c r="R70" s="312"/>
      <c r="S70" s="312"/>
      <c r="T70" s="312"/>
      <c r="U70" s="312"/>
      <c r="V70" s="312"/>
      <c r="W70" s="312"/>
      <c r="X70" s="312"/>
      <c r="Y70" s="312"/>
      <c r="Z70" s="312"/>
      <c r="AA70" s="313"/>
    </row>
    <row r="71" spans="1:27">
      <c r="A71" s="312"/>
      <c r="B71" s="312"/>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3"/>
    </row>
    <row r="72" spans="1:27">
      <c r="A72" s="312"/>
      <c r="B72" s="312"/>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13"/>
    </row>
    <row r="73" spans="1:27">
      <c r="A73" s="312"/>
      <c r="B73" s="312"/>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13"/>
    </row>
    <row r="74" spans="1:27">
      <c r="A74" s="312"/>
      <c r="B74" s="312"/>
      <c r="C74" s="312"/>
      <c r="D74" s="312"/>
      <c r="E74" s="312"/>
      <c r="F74" s="312"/>
      <c r="G74" s="312"/>
      <c r="H74" s="312"/>
      <c r="I74" s="312"/>
      <c r="J74" s="312"/>
      <c r="K74" s="312"/>
      <c r="L74" s="312"/>
      <c r="M74" s="312"/>
      <c r="N74" s="312"/>
      <c r="O74" s="312"/>
      <c r="P74" s="312"/>
      <c r="Q74" s="312"/>
      <c r="R74" s="312"/>
      <c r="S74" s="312"/>
      <c r="T74" s="312"/>
      <c r="U74" s="312"/>
      <c r="V74" s="312"/>
      <c r="W74" s="312"/>
      <c r="X74" s="312"/>
      <c r="Y74" s="312"/>
      <c r="Z74" s="312"/>
      <c r="AA74" s="313"/>
    </row>
    <row r="75" spans="1:27">
      <c r="A75" s="312"/>
      <c r="B75" s="312"/>
      <c r="C75" s="312"/>
      <c r="D75" s="312"/>
      <c r="E75" s="312"/>
      <c r="F75" s="312"/>
      <c r="G75" s="312"/>
      <c r="H75" s="312"/>
      <c r="I75" s="312"/>
      <c r="J75" s="312"/>
      <c r="K75" s="312"/>
      <c r="L75" s="312"/>
      <c r="M75" s="312"/>
      <c r="N75" s="312"/>
      <c r="O75" s="312"/>
      <c r="P75" s="312"/>
      <c r="Q75" s="312"/>
      <c r="R75" s="312"/>
      <c r="S75" s="312"/>
      <c r="T75" s="312"/>
      <c r="U75" s="312"/>
      <c r="V75" s="312"/>
      <c r="W75" s="312"/>
      <c r="X75" s="312"/>
      <c r="Y75" s="312"/>
      <c r="Z75" s="312"/>
      <c r="AA75" s="313"/>
    </row>
    <row r="76" spans="1:27">
      <c r="A76" s="312"/>
      <c r="B76" s="312"/>
      <c r="C76" s="312"/>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3"/>
    </row>
    <row r="77" spans="1:27">
      <c r="A77" s="312"/>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3"/>
    </row>
    <row r="78" spans="1:27">
      <c r="A78" s="312"/>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3"/>
    </row>
    <row r="79" spans="1:27">
      <c r="A79" s="312"/>
      <c r="B79" s="312"/>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3"/>
    </row>
    <row r="80" spans="1:27">
      <c r="A80" s="312"/>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3"/>
    </row>
    <row r="81" spans="1:27">
      <c r="A81" s="312"/>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3"/>
    </row>
    <row r="82" spans="1:27">
      <c r="A82" s="312"/>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3"/>
    </row>
    <row r="83" spans="1:27">
      <c r="A83" s="312"/>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3"/>
    </row>
    <row r="84" spans="1:27">
      <c r="A84" s="312"/>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3"/>
    </row>
    <row r="85" spans="1:27">
      <c r="A85" s="312"/>
      <c r="B85" s="31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3"/>
    </row>
    <row r="86" spans="1:27">
      <c r="A86" s="312"/>
      <c r="B86" s="312"/>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13"/>
    </row>
    <row r="87" spans="1:27">
      <c r="A87" s="312"/>
      <c r="B87" s="312"/>
      <c r="C87" s="312"/>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3"/>
    </row>
    <row r="88" spans="1:27">
      <c r="A88" s="312"/>
      <c r="B88" s="312"/>
      <c r="C88" s="312"/>
      <c r="D88" s="312"/>
      <c r="E88" s="312"/>
      <c r="F88" s="312"/>
      <c r="G88" s="312"/>
      <c r="H88" s="312"/>
      <c r="I88" s="312"/>
      <c r="J88" s="312"/>
      <c r="K88" s="312"/>
      <c r="L88" s="312"/>
      <c r="M88" s="312"/>
      <c r="N88" s="312"/>
      <c r="O88" s="312"/>
      <c r="P88" s="312"/>
      <c r="Q88" s="312"/>
      <c r="R88" s="312"/>
      <c r="S88" s="312"/>
      <c r="T88" s="312"/>
      <c r="U88" s="312"/>
      <c r="V88" s="312"/>
      <c r="W88" s="312"/>
      <c r="X88" s="312"/>
      <c r="Y88" s="312"/>
      <c r="Z88" s="312"/>
      <c r="AA88" s="313"/>
    </row>
    <row r="89" spans="1:27">
      <c r="A89" s="312"/>
      <c r="B89" s="312"/>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3"/>
    </row>
    <row r="90" spans="1:27">
      <c r="A90" s="312"/>
      <c r="B90" s="312"/>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3"/>
    </row>
    <row r="91" spans="1:27">
      <c r="A91" s="312"/>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3"/>
    </row>
    <row r="92" spans="1:27">
      <c r="A92" s="312"/>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3"/>
    </row>
    <row r="93" spans="1:27">
      <c r="A93" s="312"/>
      <c r="B93" s="312"/>
      <c r="C93" s="312"/>
      <c r="D93" s="312"/>
      <c r="E93" s="312"/>
      <c r="F93" s="312"/>
      <c r="G93" s="312"/>
      <c r="H93" s="312"/>
      <c r="I93" s="312"/>
      <c r="J93" s="312"/>
      <c r="K93" s="312"/>
      <c r="L93" s="312"/>
      <c r="M93" s="312"/>
      <c r="N93" s="312"/>
      <c r="O93" s="312"/>
      <c r="P93" s="312"/>
      <c r="Q93" s="312"/>
      <c r="R93" s="312"/>
      <c r="S93" s="312"/>
      <c r="T93" s="312"/>
      <c r="U93" s="312"/>
      <c r="V93" s="312"/>
      <c r="W93" s="312"/>
      <c r="X93" s="312"/>
      <c r="Y93" s="312"/>
      <c r="Z93" s="312"/>
      <c r="AA93" s="313"/>
    </row>
    <row r="94" spans="1:27">
      <c r="A94" s="312"/>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3"/>
    </row>
    <row r="95" spans="1:27">
      <c r="A95" s="312"/>
      <c r="B95" s="312"/>
      <c r="C95" s="312"/>
      <c r="D95" s="312"/>
      <c r="E95" s="312"/>
      <c r="F95" s="312"/>
      <c r="G95" s="312"/>
      <c r="H95" s="312"/>
      <c r="I95" s="312"/>
      <c r="J95" s="312"/>
      <c r="K95" s="312"/>
      <c r="L95" s="312"/>
      <c r="M95" s="312"/>
      <c r="N95" s="312"/>
      <c r="O95" s="312"/>
      <c r="P95" s="312"/>
      <c r="Q95" s="312"/>
      <c r="R95" s="312"/>
      <c r="S95" s="312"/>
      <c r="T95" s="312"/>
      <c r="U95" s="312"/>
      <c r="V95" s="312"/>
      <c r="W95" s="312"/>
      <c r="X95" s="312"/>
      <c r="Y95" s="312"/>
      <c r="Z95" s="312"/>
      <c r="AA95" s="313"/>
    </row>
    <row r="96" spans="1:27">
      <c r="A96" s="312"/>
      <c r="B96" s="312"/>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13"/>
    </row>
    <row r="97" spans="1:27">
      <c r="A97" s="312"/>
      <c r="B97" s="312"/>
      <c r="C97" s="312"/>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3"/>
    </row>
    <row r="98" spans="1:27">
      <c r="A98" s="312"/>
      <c r="B98" s="312"/>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13"/>
    </row>
    <row r="99" spans="1:27">
      <c r="A99" s="312"/>
      <c r="B99" s="312"/>
      <c r="C99" s="312"/>
      <c r="D99" s="312"/>
      <c r="E99" s="312"/>
      <c r="F99" s="312"/>
      <c r="G99" s="312"/>
      <c r="H99" s="312"/>
      <c r="I99" s="312"/>
      <c r="J99" s="312"/>
      <c r="K99" s="312"/>
      <c r="L99" s="312"/>
      <c r="M99" s="312"/>
      <c r="N99" s="312"/>
      <c r="O99" s="312"/>
      <c r="P99" s="312"/>
      <c r="Q99" s="312"/>
      <c r="R99" s="312"/>
      <c r="S99" s="312"/>
      <c r="T99" s="312"/>
      <c r="U99" s="312"/>
      <c r="V99" s="312"/>
      <c r="W99" s="312"/>
      <c r="X99" s="312"/>
      <c r="Y99" s="312"/>
      <c r="Z99" s="312"/>
      <c r="AA99" s="313"/>
    </row>
    <row r="100" spans="1:27">
      <c r="A100" s="312"/>
      <c r="B100" s="312"/>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3"/>
    </row>
    <row r="101" spans="1:27">
      <c r="A101" s="312"/>
      <c r="B101" s="312"/>
      <c r="C101" s="312"/>
      <c r="D101" s="312"/>
      <c r="E101" s="312"/>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13"/>
    </row>
    <row r="102" spans="1:27">
      <c r="A102" s="312"/>
      <c r="B102" s="312"/>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3"/>
    </row>
    <row r="103" spans="1:27">
      <c r="A103" s="312"/>
      <c r="B103" s="312"/>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3"/>
    </row>
    <row r="104" spans="1:27">
      <c r="A104" s="312"/>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13"/>
    </row>
    <row r="105" spans="1:27">
      <c r="A105" s="312"/>
      <c r="B105" s="312"/>
      <c r="C105" s="312"/>
      <c r="D105" s="312"/>
      <c r="E105" s="312"/>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3"/>
    </row>
    <row r="106" spans="1:27">
      <c r="A106" s="312"/>
      <c r="B106" s="312"/>
      <c r="C106" s="312"/>
      <c r="D106" s="312"/>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13"/>
    </row>
    <row r="107" spans="1:27">
      <c r="A107" s="312"/>
      <c r="B107" s="312"/>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3"/>
    </row>
    <row r="108" spans="1:27">
      <c r="AA108" s="46"/>
    </row>
    <row r="109" spans="1:27">
      <c r="AA109" s="46"/>
    </row>
    <row r="110" spans="1:27">
      <c r="AA110" s="46"/>
    </row>
    <row r="111" spans="1:27">
      <c r="AA111" s="46"/>
    </row>
    <row r="112" spans="1:27">
      <c r="AA112" s="46"/>
    </row>
    <row r="113" spans="27:27">
      <c r="AA113" s="46"/>
    </row>
    <row r="114" spans="27:27">
      <c r="AA114" s="46"/>
    </row>
    <row r="115" spans="27:27">
      <c r="AA115" s="46"/>
    </row>
    <row r="116" spans="27:27">
      <c r="AA116" s="46"/>
    </row>
    <row r="117" spans="27:27">
      <c r="AA117" s="46"/>
    </row>
    <row r="118" spans="27:27">
      <c r="AA118" s="46"/>
    </row>
    <row r="119" spans="27:27">
      <c r="AA119" s="46"/>
    </row>
    <row r="120" spans="27:27">
      <c r="AA120" s="46"/>
    </row>
    <row r="121" spans="27:27">
      <c r="AA121" s="46"/>
    </row>
    <row r="122" spans="27:27">
      <c r="AA122" s="46"/>
    </row>
    <row r="123" spans="27:27">
      <c r="AA123" s="46"/>
    </row>
    <row r="124" spans="27:27">
      <c r="AA124" s="46"/>
    </row>
    <row r="125" spans="27:27">
      <c r="AA125" s="46"/>
    </row>
    <row r="126" spans="27:27">
      <c r="AA126" s="46"/>
    </row>
    <row r="127" spans="27:27">
      <c r="AA127" s="46"/>
    </row>
    <row r="128" spans="27:27">
      <c r="AA128" s="46"/>
    </row>
    <row r="129" spans="27:27">
      <c r="AA129" s="46"/>
    </row>
    <row r="130" spans="27:27">
      <c r="AA130" s="46"/>
    </row>
    <row r="131" spans="27:27">
      <c r="AA131" s="46"/>
    </row>
    <row r="132" spans="27:27">
      <c r="AA132" s="46"/>
    </row>
    <row r="133" spans="27:27">
      <c r="AA133" s="46"/>
    </row>
    <row r="134" spans="27:27">
      <c r="AA134" s="46"/>
    </row>
    <row r="135" spans="27:27">
      <c r="AA135" s="46"/>
    </row>
    <row r="136" spans="27:27">
      <c r="AA136" s="46"/>
    </row>
    <row r="137" spans="27:27">
      <c r="AA137" s="46"/>
    </row>
    <row r="138" spans="27:27">
      <c r="AA138" s="46"/>
    </row>
    <row r="139" spans="27:27">
      <c r="AA139" s="46"/>
    </row>
    <row r="140" spans="27:27">
      <c r="AA140" s="46"/>
    </row>
    <row r="141" spans="27:27">
      <c r="AA141" s="46"/>
    </row>
    <row r="142" spans="27:27">
      <c r="AA142" s="46"/>
    </row>
    <row r="143" spans="27:27">
      <c r="AA143" s="46"/>
    </row>
    <row r="144" spans="27:27">
      <c r="AA144" s="46"/>
    </row>
    <row r="145" spans="27:27">
      <c r="AA145" s="46"/>
    </row>
    <row r="146" spans="27:27">
      <c r="AA146" s="46"/>
    </row>
    <row r="147" spans="27:27">
      <c r="AA147" s="46"/>
    </row>
    <row r="148" spans="27:27">
      <c r="AA148" s="46"/>
    </row>
    <row r="149" spans="27:27">
      <c r="AA149" s="46"/>
    </row>
    <row r="150" spans="27:27">
      <c r="AA150" s="46"/>
    </row>
    <row r="151" spans="27:27">
      <c r="AA151" s="46"/>
    </row>
    <row r="152" spans="27:27">
      <c r="AA152" s="46"/>
    </row>
    <row r="153" spans="27:27">
      <c r="AA153" s="46"/>
    </row>
    <row r="154" spans="27:27">
      <c r="AA154" s="46"/>
    </row>
    <row r="155" spans="27:27">
      <c r="AA155" s="46"/>
    </row>
    <row r="156" spans="27:27">
      <c r="AA156" s="46"/>
    </row>
    <row r="157" spans="27:27">
      <c r="AA157" s="46"/>
    </row>
    <row r="158" spans="27:27">
      <c r="AA158" s="46"/>
    </row>
    <row r="159" spans="27:27">
      <c r="AA159" s="46"/>
    </row>
    <row r="160" spans="27:27">
      <c r="AA160" s="46"/>
    </row>
    <row r="161" spans="27:27">
      <c r="AA161" s="46"/>
    </row>
    <row r="162" spans="27:27">
      <c r="AA162" s="46"/>
    </row>
    <row r="163" spans="27:27">
      <c r="AA163" s="46"/>
    </row>
    <row r="164" spans="27:27">
      <c r="AA164" s="46"/>
    </row>
    <row r="165" spans="27:27">
      <c r="AA165" s="46"/>
    </row>
    <row r="166" spans="27:27">
      <c r="AA166" s="46"/>
    </row>
    <row r="167" spans="27:27">
      <c r="AA167" s="46"/>
    </row>
    <row r="168" spans="27:27">
      <c r="AA168" s="46"/>
    </row>
    <row r="169" spans="27:27">
      <c r="AA169" s="46"/>
    </row>
    <row r="170" spans="27:27">
      <c r="AA170" s="46"/>
    </row>
    <row r="171" spans="27:27">
      <c r="AA171" s="46"/>
    </row>
    <row r="172" spans="27:27">
      <c r="AA172" s="46"/>
    </row>
    <row r="173" spans="27:27">
      <c r="AA173" s="46"/>
    </row>
    <row r="174" spans="27:27">
      <c r="AA174" s="46"/>
    </row>
    <row r="175" spans="27:27">
      <c r="AA175" s="46"/>
    </row>
    <row r="176" spans="27:27">
      <c r="AA176" s="46"/>
    </row>
    <row r="177" spans="27:27">
      <c r="AA177" s="46"/>
    </row>
    <row r="178" spans="27:27">
      <c r="AA178" s="46"/>
    </row>
    <row r="179" spans="27:27">
      <c r="AA179" s="46"/>
    </row>
    <row r="180" spans="27:27">
      <c r="AA180" s="46"/>
    </row>
    <row r="181" spans="27:27">
      <c r="AA181" s="46"/>
    </row>
    <row r="182" spans="27:27">
      <c r="AA182" s="46"/>
    </row>
    <row r="183" spans="27:27">
      <c r="AA183" s="46"/>
    </row>
    <row r="184" spans="27:27">
      <c r="AA184" s="46"/>
    </row>
    <row r="185" spans="27:27">
      <c r="AA185" s="46"/>
    </row>
    <row r="186" spans="27:27">
      <c r="AA186" s="46"/>
    </row>
    <row r="187" spans="27:27">
      <c r="AA187" s="46"/>
    </row>
    <row r="188" spans="27:27">
      <c r="AA188" s="46"/>
    </row>
    <row r="189" spans="27:27">
      <c r="AA189" s="46"/>
    </row>
    <row r="190" spans="27:27">
      <c r="AA190" s="46"/>
    </row>
    <row r="191" spans="27:27">
      <c r="AA191" s="46"/>
    </row>
    <row r="192" spans="27:27">
      <c r="AA192" s="46"/>
    </row>
    <row r="193" spans="27:27">
      <c r="AA193" s="46"/>
    </row>
    <row r="194" spans="27:27">
      <c r="AA194" s="46"/>
    </row>
    <row r="195" spans="27:27">
      <c r="AA195" s="46"/>
    </row>
    <row r="196" spans="27:27">
      <c r="AA196" s="46"/>
    </row>
    <row r="197" spans="27:27">
      <c r="AA197" s="46"/>
    </row>
    <row r="198" spans="27:27">
      <c r="AA198" s="46"/>
    </row>
    <row r="199" spans="27:27">
      <c r="AA199" s="46"/>
    </row>
    <row r="200" spans="27:27">
      <c r="AA200" s="46"/>
    </row>
    <row r="201" spans="27:27">
      <c r="AA201" s="46"/>
    </row>
    <row r="202" spans="27:27">
      <c r="AA202" s="46"/>
    </row>
    <row r="203" spans="27:27">
      <c r="AA203" s="46"/>
    </row>
    <row r="204" spans="27:27">
      <c r="AA204" s="46"/>
    </row>
    <row r="205" spans="27:27">
      <c r="AA205" s="46"/>
    </row>
    <row r="206" spans="27:27">
      <c r="AA206" s="46"/>
    </row>
    <row r="207" spans="27:27">
      <c r="AA207" s="46"/>
    </row>
    <row r="208" spans="27:27">
      <c r="AA208" s="46"/>
    </row>
    <row r="209" spans="27:27">
      <c r="AA209" s="46"/>
    </row>
    <row r="210" spans="27:27">
      <c r="AA210" s="46"/>
    </row>
    <row r="211" spans="27:27">
      <c r="AA211" s="46"/>
    </row>
    <row r="212" spans="27:27">
      <c r="AA212" s="46"/>
    </row>
    <row r="213" spans="27:27">
      <c r="AA213" s="46"/>
    </row>
    <row r="214" spans="27:27">
      <c r="AA214" s="46"/>
    </row>
    <row r="215" spans="27:27">
      <c r="AA215" s="46"/>
    </row>
    <row r="216" spans="27:27">
      <c r="AA216" s="46"/>
    </row>
    <row r="217" spans="27:27">
      <c r="AA217" s="46"/>
    </row>
    <row r="218" spans="27:27">
      <c r="AA218" s="46"/>
    </row>
    <row r="219" spans="27:27">
      <c r="AA219" s="46"/>
    </row>
    <row r="220" spans="27:27">
      <c r="AA220" s="46"/>
    </row>
    <row r="221" spans="27:27">
      <c r="AA221" s="46"/>
    </row>
    <row r="222" spans="27:27">
      <c r="AA222" s="46"/>
    </row>
    <row r="223" spans="27:27">
      <c r="AA223" s="46"/>
    </row>
    <row r="224" spans="27:27">
      <c r="AA224" s="46"/>
    </row>
    <row r="225" spans="27:27">
      <c r="AA225" s="46"/>
    </row>
    <row r="226" spans="27:27">
      <c r="AA226" s="46"/>
    </row>
    <row r="227" spans="27:27">
      <c r="AA227" s="46"/>
    </row>
    <row r="228" spans="27:27">
      <c r="AA228" s="46"/>
    </row>
    <row r="229" spans="27:27">
      <c r="AA229" s="46"/>
    </row>
    <row r="230" spans="27:27">
      <c r="AA230" s="46"/>
    </row>
    <row r="231" spans="27:27">
      <c r="AA231" s="46"/>
    </row>
    <row r="232" spans="27:27">
      <c r="AA232" s="46"/>
    </row>
    <row r="233" spans="27:27">
      <c r="AA233" s="46"/>
    </row>
    <row r="234" spans="27:27">
      <c r="AA234" s="46"/>
    </row>
    <row r="235" spans="27:27">
      <c r="AA235" s="46"/>
    </row>
    <row r="236" spans="27:27">
      <c r="AA236" s="46"/>
    </row>
    <row r="237" spans="27:27">
      <c r="AA237" s="46"/>
    </row>
    <row r="238" spans="27:27">
      <c r="AA238" s="46"/>
    </row>
    <row r="239" spans="27:27">
      <c r="AA239" s="46"/>
    </row>
    <row r="240" spans="27:27">
      <c r="AA240" s="46"/>
    </row>
    <row r="241" spans="27:27">
      <c r="AA241" s="46"/>
    </row>
    <row r="242" spans="27:27">
      <c r="AA242" s="46"/>
    </row>
    <row r="243" spans="27:27">
      <c r="AA243" s="46"/>
    </row>
    <row r="244" spans="27:27">
      <c r="AA244" s="46"/>
    </row>
    <row r="245" spans="27:27">
      <c r="AA245" s="46"/>
    </row>
    <row r="246" spans="27:27">
      <c r="AA246" s="46"/>
    </row>
    <row r="247" spans="27:27">
      <c r="AA247" s="46"/>
    </row>
    <row r="248" spans="27:27">
      <c r="AA248" s="46"/>
    </row>
    <row r="249" spans="27:27">
      <c r="AA249" s="46"/>
    </row>
    <row r="250" spans="27:27">
      <c r="AA250" s="46"/>
    </row>
    <row r="251" spans="27:27">
      <c r="AA251" s="46"/>
    </row>
    <row r="252" spans="27:27">
      <c r="AA252" s="46"/>
    </row>
    <row r="253" spans="27:27">
      <c r="AA253" s="46"/>
    </row>
    <row r="254" spans="27:27">
      <c r="AA254" s="46"/>
    </row>
    <row r="255" spans="27:27">
      <c r="AA255" s="46"/>
    </row>
    <row r="256" spans="27:27">
      <c r="AA256" s="46"/>
    </row>
    <row r="257" spans="27:27">
      <c r="AA257" s="46"/>
    </row>
    <row r="258" spans="27:27">
      <c r="AA258" s="46"/>
    </row>
    <row r="259" spans="27:27">
      <c r="AA259" s="46"/>
    </row>
    <row r="260" spans="27:27">
      <c r="AA260" s="46"/>
    </row>
    <row r="261" spans="27:27">
      <c r="AA261" s="46"/>
    </row>
    <row r="262" spans="27:27">
      <c r="AA262" s="46"/>
    </row>
    <row r="263" spans="27:27">
      <c r="AA263" s="46"/>
    </row>
    <row r="264" spans="27:27">
      <c r="AA264" s="46"/>
    </row>
    <row r="265" spans="27:27">
      <c r="AA265" s="46"/>
    </row>
    <row r="266" spans="27:27">
      <c r="AA266" s="46"/>
    </row>
    <row r="267" spans="27:27">
      <c r="AA267" s="46"/>
    </row>
    <row r="268" spans="27:27">
      <c r="AA268" s="46"/>
    </row>
    <row r="269" spans="27:27">
      <c r="AA269" s="46"/>
    </row>
    <row r="270" spans="27:27">
      <c r="AA270" s="46"/>
    </row>
    <row r="271" spans="27:27">
      <c r="AA271" s="46"/>
    </row>
    <row r="272" spans="27:27">
      <c r="AA272" s="46"/>
    </row>
    <row r="273" spans="27:27">
      <c r="AA273" s="46"/>
    </row>
    <row r="274" spans="27:27">
      <c r="AA274" s="46"/>
    </row>
    <row r="275" spans="27:27">
      <c r="AA275" s="46"/>
    </row>
    <row r="276" spans="27:27">
      <c r="AA276" s="46"/>
    </row>
    <row r="277" spans="27:27">
      <c r="AA277" s="46"/>
    </row>
    <row r="278" spans="27:27">
      <c r="AA278" s="46"/>
    </row>
    <row r="279" spans="27:27">
      <c r="AA279" s="46"/>
    </row>
    <row r="280" spans="27:27">
      <c r="AA280" s="46"/>
    </row>
    <row r="281" spans="27:27">
      <c r="AA281" s="46"/>
    </row>
    <row r="282" spans="27:27">
      <c r="AA282" s="46"/>
    </row>
    <row r="283" spans="27:27">
      <c r="AA283" s="46"/>
    </row>
    <row r="284" spans="27:27">
      <c r="AA284" s="46"/>
    </row>
    <row r="285" spans="27:27">
      <c r="AA285" s="46"/>
    </row>
    <row r="286" spans="27:27">
      <c r="AA286" s="46"/>
    </row>
    <row r="287" spans="27:27">
      <c r="AA287" s="46"/>
    </row>
    <row r="288" spans="27:27">
      <c r="AA288" s="46"/>
    </row>
    <row r="289" spans="27:27">
      <c r="AA289" s="46"/>
    </row>
    <row r="290" spans="27:27">
      <c r="AA290" s="46"/>
    </row>
    <row r="291" spans="27:27">
      <c r="AA291" s="46"/>
    </row>
    <row r="292" spans="27:27">
      <c r="AA292" s="46"/>
    </row>
    <row r="293" spans="27:27">
      <c r="AA293" s="46"/>
    </row>
    <row r="294" spans="27:27">
      <c r="AA294" s="46"/>
    </row>
    <row r="295" spans="27:27">
      <c r="AA295" s="46"/>
    </row>
    <row r="296" spans="27:27">
      <c r="AA296" s="46"/>
    </row>
    <row r="297" spans="27:27">
      <c r="AA297" s="46"/>
    </row>
    <row r="298" spans="27:27">
      <c r="AA298" s="46"/>
    </row>
    <row r="299" spans="27:27">
      <c r="AA299" s="46"/>
    </row>
    <row r="300" spans="27:27">
      <c r="AA300" s="46"/>
    </row>
    <row r="301" spans="27:27">
      <c r="AA301" s="46"/>
    </row>
  </sheetData>
  <sheetProtection algorithmName="SHA-512" hashValue="BfaGta+UpBq9djGuin6DtJCcWBdBQtjghwuY5HIWBU5kTXKI0AhQgC1m7qqqfGBaih3Xw+oP1JbTuTfxLZVMCQ==" saltValue="aKAt/2FRkUtGwW1poOALxQ==" spinCount="100000" sheet="1" insertRows="0" deleteRows="0" selectLockedCells="1" sort="0"/>
  <mergeCells count="54">
    <mergeCell ref="Z43:Z44"/>
    <mergeCell ref="B43:B44"/>
    <mergeCell ref="C43:C44"/>
    <mergeCell ref="D43:D44"/>
    <mergeCell ref="E43:E44"/>
    <mergeCell ref="A42:A45"/>
    <mergeCell ref="B36:B39"/>
    <mergeCell ref="C36:C39"/>
    <mergeCell ref="D36:D39"/>
    <mergeCell ref="E36:E39"/>
    <mergeCell ref="A35:A39"/>
    <mergeCell ref="Z7:Z9"/>
    <mergeCell ref="A29:A32"/>
    <mergeCell ref="B29:B32"/>
    <mergeCell ref="C29:C32"/>
    <mergeCell ref="D29:D32"/>
    <mergeCell ref="E29:E32"/>
    <mergeCell ref="A46:G46"/>
    <mergeCell ref="A16:A17"/>
    <mergeCell ref="A40:G40"/>
    <mergeCell ref="AA2:AA3"/>
    <mergeCell ref="H2:J2"/>
    <mergeCell ref="K2:M2"/>
    <mergeCell ref="N2:O2"/>
    <mergeCell ref="Z16:Z17"/>
    <mergeCell ref="T2:U2"/>
    <mergeCell ref="A18:G18"/>
    <mergeCell ref="A23:G23"/>
    <mergeCell ref="AA25:AA28"/>
    <mergeCell ref="B25:B28"/>
    <mergeCell ref="C25:C28"/>
    <mergeCell ref="D25:D28"/>
    <mergeCell ref="D5:D6"/>
    <mergeCell ref="Z25:Z28"/>
    <mergeCell ref="Z29:Z32"/>
    <mergeCell ref="AA29:AA32"/>
    <mergeCell ref="Z36:Z39"/>
    <mergeCell ref="AA36:AA39"/>
    <mergeCell ref="A33:G33"/>
    <mergeCell ref="W2:X2"/>
    <mergeCell ref="D7:D9"/>
    <mergeCell ref="E7:E9"/>
    <mergeCell ref="C11:C13"/>
    <mergeCell ref="Q2:R2"/>
    <mergeCell ref="A25:A28"/>
    <mergeCell ref="A14:G14"/>
    <mergeCell ref="B11:B13"/>
    <mergeCell ref="D11:D13"/>
    <mergeCell ref="E11:E13"/>
    <mergeCell ref="A5:A13"/>
    <mergeCell ref="E25:E28"/>
    <mergeCell ref="C5:C6"/>
    <mergeCell ref="E5:E6"/>
    <mergeCell ref="F5:F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E9EA-8269-408D-B304-7262EFE0DE67}">
  <sheetPr codeName="Sheet7">
    <tabColor rgb="FF92D050"/>
  </sheetPr>
  <dimension ref="A2:Q310"/>
  <sheetViews>
    <sheetView zoomScale="80" zoomScaleNormal="80" workbookViewId="0">
      <selection activeCell="A4" sqref="A4:H22"/>
    </sheetView>
  </sheetViews>
  <sheetFormatPr defaultRowHeight="14.5"/>
  <cols>
    <col min="1" max="1" width="28.453125" style="110" customWidth="1"/>
    <col min="2" max="2" width="55" style="110" customWidth="1"/>
    <col min="3" max="3" width="67.81640625" style="110" customWidth="1"/>
    <col min="4" max="4" width="6.1796875" style="110" customWidth="1"/>
    <col min="5" max="5" width="102" style="110" customWidth="1"/>
    <col min="6" max="6" width="12.26953125" style="110" customWidth="1"/>
    <col min="7" max="7" width="15.54296875" style="110" customWidth="1"/>
    <col min="8" max="8" width="46.1796875" style="110" customWidth="1"/>
    <col min="9" max="256" width="9.1796875" style="110"/>
    <col min="257" max="257" width="21.54296875" style="110" customWidth="1"/>
    <col min="258" max="258" width="17.54296875" style="110" customWidth="1"/>
    <col min="259" max="259" width="23.453125" style="110" customWidth="1"/>
    <col min="260" max="260" width="9.7265625" style="110" customWidth="1"/>
    <col min="261" max="261" width="24.81640625" style="110" customWidth="1"/>
    <col min="262" max="263" width="15.54296875" style="110" customWidth="1"/>
    <col min="264" max="264" width="17.453125" style="110" customWidth="1"/>
    <col min="265" max="512" width="9.1796875" style="110"/>
    <col min="513" max="513" width="21.54296875" style="110" customWidth="1"/>
    <col min="514" max="514" width="17.54296875" style="110" customWidth="1"/>
    <col min="515" max="515" width="23.453125" style="110" customWidth="1"/>
    <col min="516" max="516" width="9.7265625" style="110" customWidth="1"/>
    <col min="517" max="517" width="24.81640625" style="110" customWidth="1"/>
    <col min="518" max="519" width="15.54296875" style="110" customWidth="1"/>
    <col min="520" max="520" width="17.453125" style="110" customWidth="1"/>
    <col min="521" max="768" width="9.1796875" style="110"/>
    <col min="769" max="769" width="21.54296875" style="110" customWidth="1"/>
    <col min="770" max="770" width="17.54296875" style="110" customWidth="1"/>
    <col min="771" max="771" width="23.453125" style="110" customWidth="1"/>
    <col min="772" max="772" width="9.7265625" style="110" customWidth="1"/>
    <col min="773" max="773" width="24.81640625" style="110" customWidth="1"/>
    <col min="774" max="775" width="15.54296875" style="110" customWidth="1"/>
    <col min="776" max="776" width="17.453125" style="110" customWidth="1"/>
    <col min="777" max="1024" width="9.1796875" style="110"/>
    <col min="1025" max="1025" width="21.54296875" style="110" customWidth="1"/>
    <col min="1026" max="1026" width="17.54296875" style="110" customWidth="1"/>
    <col min="1027" max="1027" width="23.453125" style="110" customWidth="1"/>
    <col min="1028" max="1028" width="9.7265625" style="110" customWidth="1"/>
    <col min="1029" max="1029" width="24.81640625" style="110" customWidth="1"/>
    <col min="1030" max="1031" width="15.54296875" style="110" customWidth="1"/>
    <col min="1032" max="1032" width="17.453125" style="110" customWidth="1"/>
    <col min="1033" max="1280" width="9.1796875" style="110"/>
    <col min="1281" max="1281" width="21.54296875" style="110" customWidth="1"/>
    <col min="1282" max="1282" width="17.54296875" style="110" customWidth="1"/>
    <col min="1283" max="1283" width="23.453125" style="110" customWidth="1"/>
    <col min="1284" max="1284" width="9.7265625" style="110" customWidth="1"/>
    <col min="1285" max="1285" width="24.81640625" style="110" customWidth="1"/>
    <col min="1286" max="1287" width="15.54296875" style="110" customWidth="1"/>
    <col min="1288" max="1288" width="17.453125" style="110" customWidth="1"/>
    <col min="1289" max="1536" width="9.1796875" style="110"/>
    <col min="1537" max="1537" width="21.54296875" style="110" customWidth="1"/>
    <col min="1538" max="1538" width="17.54296875" style="110" customWidth="1"/>
    <col min="1539" max="1539" width="23.453125" style="110" customWidth="1"/>
    <col min="1540" max="1540" width="9.7265625" style="110" customWidth="1"/>
    <col min="1541" max="1541" width="24.81640625" style="110" customWidth="1"/>
    <col min="1542" max="1543" width="15.54296875" style="110" customWidth="1"/>
    <col min="1544" max="1544" width="17.453125" style="110" customWidth="1"/>
    <col min="1545" max="1792" width="9.1796875" style="110"/>
    <col min="1793" max="1793" width="21.54296875" style="110" customWidth="1"/>
    <col min="1794" max="1794" width="17.54296875" style="110" customWidth="1"/>
    <col min="1795" max="1795" width="23.453125" style="110" customWidth="1"/>
    <col min="1796" max="1796" width="9.7265625" style="110" customWidth="1"/>
    <col min="1797" max="1797" width="24.81640625" style="110" customWidth="1"/>
    <col min="1798" max="1799" width="15.54296875" style="110" customWidth="1"/>
    <col min="1800" max="1800" width="17.453125" style="110" customWidth="1"/>
    <col min="1801" max="2048" width="9.1796875" style="110"/>
    <col min="2049" max="2049" width="21.54296875" style="110" customWidth="1"/>
    <col min="2050" max="2050" width="17.54296875" style="110" customWidth="1"/>
    <col min="2051" max="2051" width="23.453125" style="110" customWidth="1"/>
    <col min="2052" max="2052" width="9.7265625" style="110" customWidth="1"/>
    <col min="2053" max="2053" width="24.81640625" style="110" customWidth="1"/>
    <col min="2054" max="2055" width="15.54296875" style="110" customWidth="1"/>
    <col min="2056" max="2056" width="17.453125" style="110" customWidth="1"/>
    <col min="2057" max="2304" width="9.1796875" style="110"/>
    <col min="2305" max="2305" width="21.54296875" style="110" customWidth="1"/>
    <col min="2306" max="2306" width="17.54296875" style="110" customWidth="1"/>
    <col min="2307" max="2307" width="23.453125" style="110" customWidth="1"/>
    <col min="2308" max="2308" width="9.7265625" style="110" customWidth="1"/>
    <col min="2309" max="2309" width="24.81640625" style="110" customWidth="1"/>
    <col min="2310" max="2311" width="15.54296875" style="110" customWidth="1"/>
    <col min="2312" max="2312" width="17.453125" style="110" customWidth="1"/>
    <col min="2313" max="2560" width="9.1796875" style="110"/>
    <col min="2561" max="2561" width="21.54296875" style="110" customWidth="1"/>
    <col min="2562" max="2562" width="17.54296875" style="110" customWidth="1"/>
    <col min="2563" max="2563" width="23.453125" style="110" customWidth="1"/>
    <col min="2564" max="2564" width="9.7265625" style="110" customWidth="1"/>
    <col min="2565" max="2565" width="24.81640625" style="110" customWidth="1"/>
    <col min="2566" max="2567" width="15.54296875" style="110" customWidth="1"/>
    <col min="2568" max="2568" width="17.453125" style="110" customWidth="1"/>
    <col min="2569" max="2816" width="9.1796875" style="110"/>
    <col min="2817" max="2817" width="21.54296875" style="110" customWidth="1"/>
    <col min="2818" max="2818" width="17.54296875" style="110" customWidth="1"/>
    <col min="2819" max="2819" width="23.453125" style="110" customWidth="1"/>
    <col min="2820" max="2820" width="9.7265625" style="110" customWidth="1"/>
    <col min="2821" max="2821" width="24.81640625" style="110" customWidth="1"/>
    <col min="2822" max="2823" width="15.54296875" style="110" customWidth="1"/>
    <col min="2824" max="2824" width="17.453125" style="110" customWidth="1"/>
    <col min="2825" max="3072" width="9.1796875" style="110"/>
    <col min="3073" max="3073" width="21.54296875" style="110" customWidth="1"/>
    <col min="3074" max="3074" width="17.54296875" style="110" customWidth="1"/>
    <col min="3075" max="3075" width="23.453125" style="110" customWidth="1"/>
    <col min="3076" max="3076" width="9.7265625" style="110" customWidth="1"/>
    <col min="3077" max="3077" width="24.81640625" style="110" customWidth="1"/>
    <col min="3078" max="3079" width="15.54296875" style="110" customWidth="1"/>
    <col min="3080" max="3080" width="17.453125" style="110" customWidth="1"/>
    <col min="3081" max="3328" width="9.1796875" style="110"/>
    <col min="3329" max="3329" width="21.54296875" style="110" customWidth="1"/>
    <col min="3330" max="3330" width="17.54296875" style="110" customWidth="1"/>
    <col min="3331" max="3331" width="23.453125" style="110" customWidth="1"/>
    <col min="3332" max="3332" width="9.7265625" style="110" customWidth="1"/>
    <col min="3333" max="3333" width="24.81640625" style="110" customWidth="1"/>
    <col min="3334" max="3335" width="15.54296875" style="110" customWidth="1"/>
    <col min="3336" max="3336" width="17.453125" style="110" customWidth="1"/>
    <col min="3337" max="3584" width="9.1796875" style="110"/>
    <col min="3585" max="3585" width="21.54296875" style="110" customWidth="1"/>
    <col min="3586" max="3586" width="17.54296875" style="110" customWidth="1"/>
    <col min="3587" max="3587" width="23.453125" style="110" customWidth="1"/>
    <col min="3588" max="3588" width="9.7265625" style="110" customWidth="1"/>
    <col min="3589" max="3589" width="24.81640625" style="110" customWidth="1"/>
    <col min="3590" max="3591" width="15.54296875" style="110" customWidth="1"/>
    <col min="3592" max="3592" width="17.453125" style="110" customWidth="1"/>
    <col min="3593" max="3840" width="9.1796875" style="110"/>
    <col min="3841" max="3841" width="21.54296875" style="110" customWidth="1"/>
    <col min="3842" max="3842" width="17.54296875" style="110" customWidth="1"/>
    <col min="3843" max="3843" width="23.453125" style="110" customWidth="1"/>
    <col min="3844" max="3844" width="9.7265625" style="110" customWidth="1"/>
    <col min="3845" max="3845" width="24.81640625" style="110" customWidth="1"/>
    <col min="3846" max="3847" width="15.54296875" style="110" customWidth="1"/>
    <col min="3848" max="3848" width="17.453125" style="110" customWidth="1"/>
    <col min="3849" max="4096" width="9.1796875" style="110"/>
    <col min="4097" max="4097" width="21.54296875" style="110" customWidth="1"/>
    <col min="4098" max="4098" width="17.54296875" style="110" customWidth="1"/>
    <col min="4099" max="4099" width="23.453125" style="110" customWidth="1"/>
    <col min="4100" max="4100" width="9.7265625" style="110" customWidth="1"/>
    <col min="4101" max="4101" width="24.81640625" style="110" customWidth="1"/>
    <col min="4102" max="4103" width="15.54296875" style="110" customWidth="1"/>
    <col min="4104" max="4104" width="17.453125" style="110" customWidth="1"/>
    <col min="4105" max="4352" width="9.1796875" style="110"/>
    <col min="4353" max="4353" width="21.54296875" style="110" customWidth="1"/>
    <col min="4354" max="4354" width="17.54296875" style="110" customWidth="1"/>
    <col min="4355" max="4355" width="23.453125" style="110" customWidth="1"/>
    <col min="4356" max="4356" width="9.7265625" style="110" customWidth="1"/>
    <col min="4357" max="4357" width="24.81640625" style="110" customWidth="1"/>
    <col min="4358" max="4359" width="15.54296875" style="110" customWidth="1"/>
    <col min="4360" max="4360" width="17.453125" style="110" customWidth="1"/>
    <col min="4361" max="4608" width="9.1796875" style="110"/>
    <col min="4609" max="4609" width="21.54296875" style="110" customWidth="1"/>
    <col min="4610" max="4610" width="17.54296875" style="110" customWidth="1"/>
    <col min="4611" max="4611" width="23.453125" style="110" customWidth="1"/>
    <col min="4612" max="4612" width="9.7265625" style="110" customWidth="1"/>
    <col min="4613" max="4613" width="24.81640625" style="110" customWidth="1"/>
    <col min="4614" max="4615" width="15.54296875" style="110" customWidth="1"/>
    <col min="4616" max="4616" width="17.453125" style="110" customWidth="1"/>
    <col min="4617" max="4864" width="9.1796875" style="110"/>
    <col min="4865" max="4865" width="21.54296875" style="110" customWidth="1"/>
    <col min="4866" max="4866" width="17.54296875" style="110" customWidth="1"/>
    <col min="4867" max="4867" width="23.453125" style="110" customWidth="1"/>
    <col min="4868" max="4868" width="9.7265625" style="110" customWidth="1"/>
    <col min="4869" max="4869" width="24.81640625" style="110" customWidth="1"/>
    <col min="4870" max="4871" width="15.54296875" style="110" customWidth="1"/>
    <col min="4872" max="4872" width="17.453125" style="110" customWidth="1"/>
    <col min="4873" max="5120" width="9.1796875" style="110"/>
    <col min="5121" max="5121" width="21.54296875" style="110" customWidth="1"/>
    <col min="5122" max="5122" width="17.54296875" style="110" customWidth="1"/>
    <col min="5123" max="5123" width="23.453125" style="110" customWidth="1"/>
    <col min="5124" max="5124" width="9.7265625" style="110" customWidth="1"/>
    <col min="5125" max="5125" width="24.81640625" style="110" customWidth="1"/>
    <col min="5126" max="5127" width="15.54296875" style="110" customWidth="1"/>
    <col min="5128" max="5128" width="17.453125" style="110" customWidth="1"/>
    <col min="5129" max="5376" width="9.1796875" style="110"/>
    <col min="5377" max="5377" width="21.54296875" style="110" customWidth="1"/>
    <col min="5378" max="5378" width="17.54296875" style="110" customWidth="1"/>
    <col min="5379" max="5379" width="23.453125" style="110" customWidth="1"/>
    <col min="5380" max="5380" width="9.7265625" style="110" customWidth="1"/>
    <col min="5381" max="5381" width="24.81640625" style="110" customWidth="1"/>
    <col min="5382" max="5383" width="15.54296875" style="110" customWidth="1"/>
    <col min="5384" max="5384" width="17.453125" style="110" customWidth="1"/>
    <col min="5385" max="5632" width="9.1796875" style="110"/>
    <col min="5633" max="5633" width="21.54296875" style="110" customWidth="1"/>
    <col min="5634" max="5634" width="17.54296875" style="110" customWidth="1"/>
    <col min="5635" max="5635" width="23.453125" style="110" customWidth="1"/>
    <col min="5636" max="5636" width="9.7265625" style="110" customWidth="1"/>
    <col min="5637" max="5637" width="24.81640625" style="110" customWidth="1"/>
    <col min="5638" max="5639" width="15.54296875" style="110" customWidth="1"/>
    <col min="5640" max="5640" width="17.453125" style="110" customWidth="1"/>
    <col min="5641" max="5888" width="9.1796875" style="110"/>
    <col min="5889" max="5889" width="21.54296875" style="110" customWidth="1"/>
    <col min="5890" max="5890" width="17.54296875" style="110" customWidth="1"/>
    <col min="5891" max="5891" width="23.453125" style="110" customWidth="1"/>
    <col min="5892" max="5892" width="9.7265625" style="110" customWidth="1"/>
    <col min="5893" max="5893" width="24.81640625" style="110" customWidth="1"/>
    <col min="5894" max="5895" width="15.54296875" style="110" customWidth="1"/>
    <col min="5896" max="5896" width="17.453125" style="110" customWidth="1"/>
    <col min="5897" max="6144" width="9.1796875" style="110"/>
    <col min="6145" max="6145" width="21.54296875" style="110" customWidth="1"/>
    <col min="6146" max="6146" width="17.54296875" style="110" customWidth="1"/>
    <col min="6147" max="6147" width="23.453125" style="110" customWidth="1"/>
    <col min="6148" max="6148" width="9.7265625" style="110" customWidth="1"/>
    <col min="6149" max="6149" width="24.81640625" style="110" customWidth="1"/>
    <col min="6150" max="6151" width="15.54296875" style="110" customWidth="1"/>
    <col min="6152" max="6152" width="17.453125" style="110" customWidth="1"/>
    <col min="6153" max="6400" width="9.1796875" style="110"/>
    <col min="6401" max="6401" width="21.54296875" style="110" customWidth="1"/>
    <col min="6402" max="6402" width="17.54296875" style="110" customWidth="1"/>
    <col min="6403" max="6403" width="23.453125" style="110" customWidth="1"/>
    <col min="6404" max="6404" width="9.7265625" style="110" customWidth="1"/>
    <col min="6405" max="6405" width="24.81640625" style="110" customWidth="1"/>
    <col min="6406" max="6407" width="15.54296875" style="110" customWidth="1"/>
    <col min="6408" max="6408" width="17.453125" style="110" customWidth="1"/>
    <col min="6409" max="6656" width="9.1796875" style="110"/>
    <col min="6657" max="6657" width="21.54296875" style="110" customWidth="1"/>
    <col min="6658" max="6658" width="17.54296875" style="110" customWidth="1"/>
    <col min="6659" max="6659" width="23.453125" style="110" customWidth="1"/>
    <col min="6660" max="6660" width="9.7265625" style="110" customWidth="1"/>
    <col min="6661" max="6661" width="24.81640625" style="110" customWidth="1"/>
    <col min="6662" max="6663" width="15.54296875" style="110" customWidth="1"/>
    <col min="6664" max="6664" width="17.453125" style="110" customWidth="1"/>
    <col min="6665" max="6912" width="9.1796875" style="110"/>
    <col min="6913" max="6913" width="21.54296875" style="110" customWidth="1"/>
    <col min="6914" max="6914" width="17.54296875" style="110" customWidth="1"/>
    <col min="6915" max="6915" width="23.453125" style="110" customWidth="1"/>
    <col min="6916" max="6916" width="9.7265625" style="110" customWidth="1"/>
    <col min="6917" max="6917" width="24.81640625" style="110" customWidth="1"/>
    <col min="6918" max="6919" width="15.54296875" style="110" customWidth="1"/>
    <col min="6920" max="6920" width="17.453125" style="110" customWidth="1"/>
    <col min="6921" max="7168" width="9.1796875" style="110"/>
    <col min="7169" max="7169" width="21.54296875" style="110" customWidth="1"/>
    <col min="7170" max="7170" width="17.54296875" style="110" customWidth="1"/>
    <col min="7171" max="7171" width="23.453125" style="110" customWidth="1"/>
    <col min="7172" max="7172" width="9.7265625" style="110" customWidth="1"/>
    <col min="7173" max="7173" width="24.81640625" style="110" customWidth="1"/>
    <col min="7174" max="7175" width="15.54296875" style="110" customWidth="1"/>
    <col min="7176" max="7176" width="17.453125" style="110" customWidth="1"/>
    <col min="7177" max="7424" width="9.1796875" style="110"/>
    <col min="7425" max="7425" width="21.54296875" style="110" customWidth="1"/>
    <col min="7426" max="7426" width="17.54296875" style="110" customWidth="1"/>
    <col min="7427" max="7427" width="23.453125" style="110" customWidth="1"/>
    <col min="7428" max="7428" width="9.7265625" style="110" customWidth="1"/>
    <col min="7429" max="7429" width="24.81640625" style="110" customWidth="1"/>
    <col min="7430" max="7431" width="15.54296875" style="110" customWidth="1"/>
    <col min="7432" max="7432" width="17.453125" style="110" customWidth="1"/>
    <col min="7433" max="7680" width="9.1796875" style="110"/>
    <col min="7681" max="7681" width="21.54296875" style="110" customWidth="1"/>
    <col min="7682" max="7682" width="17.54296875" style="110" customWidth="1"/>
    <col min="7683" max="7683" width="23.453125" style="110" customWidth="1"/>
    <col min="7684" max="7684" width="9.7265625" style="110" customWidth="1"/>
    <col min="7685" max="7685" width="24.81640625" style="110" customWidth="1"/>
    <col min="7686" max="7687" width="15.54296875" style="110" customWidth="1"/>
    <col min="7688" max="7688" width="17.453125" style="110" customWidth="1"/>
    <col min="7689" max="7936" width="9.1796875" style="110"/>
    <col min="7937" max="7937" width="21.54296875" style="110" customWidth="1"/>
    <col min="7938" max="7938" width="17.54296875" style="110" customWidth="1"/>
    <col min="7939" max="7939" width="23.453125" style="110" customWidth="1"/>
    <col min="7940" max="7940" width="9.7265625" style="110" customWidth="1"/>
    <col min="7941" max="7941" width="24.81640625" style="110" customWidth="1"/>
    <col min="7942" max="7943" width="15.54296875" style="110" customWidth="1"/>
    <col min="7944" max="7944" width="17.453125" style="110" customWidth="1"/>
    <col min="7945" max="8192" width="9.1796875" style="110"/>
    <col min="8193" max="8193" width="21.54296875" style="110" customWidth="1"/>
    <col min="8194" max="8194" width="17.54296875" style="110" customWidth="1"/>
    <col min="8195" max="8195" width="23.453125" style="110" customWidth="1"/>
    <col min="8196" max="8196" width="9.7265625" style="110" customWidth="1"/>
    <col min="8197" max="8197" width="24.81640625" style="110" customWidth="1"/>
    <col min="8198" max="8199" width="15.54296875" style="110" customWidth="1"/>
    <col min="8200" max="8200" width="17.453125" style="110" customWidth="1"/>
    <col min="8201" max="8448" width="9.1796875" style="110"/>
    <col min="8449" max="8449" width="21.54296875" style="110" customWidth="1"/>
    <col min="8450" max="8450" width="17.54296875" style="110" customWidth="1"/>
    <col min="8451" max="8451" width="23.453125" style="110" customWidth="1"/>
    <col min="8452" max="8452" width="9.7265625" style="110" customWidth="1"/>
    <col min="8453" max="8453" width="24.81640625" style="110" customWidth="1"/>
    <col min="8454" max="8455" width="15.54296875" style="110" customWidth="1"/>
    <col min="8456" max="8456" width="17.453125" style="110" customWidth="1"/>
    <col min="8457" max="8704" width="9.1796875" style="110"/>
    <col min="8705" max="8705" width="21.54296875" style="110" customWidth="1"/>
    <col min="8706" max="8706" width="17.54296875" style="110" customWidth="1"/>
    <col min="8707" max="8707" width="23.453125" style="110" customWidth="1"/>
    <col min="8708" max="8708" width="9.7265625" style="110" customWidth="1"/>
    <col min="8709" max="8709" width="24.81640625" style="110" customWidth="1"/>
    <col min="8710" max="8711" width="15.54296875" style="110" customWidth="1"/>
    <col min="8712" max="8712" width="17.453125" style="110" customWidth="1"/>
    <col min="8713" max="8960" width="9.1796875" style="110"/>
    <col min="8961" max="8961" width="21.54296875" style="110" customWidth="1"/>
    <col min="8962" max="8962" width="17.54296875" style="110" customWidth="1"/>
    <col min="8963" max="8963" width="23.453125" style="110" customWidth="1"/>
    <col min="8964" max="8964" width="9.7265625" style="110" customWidth="1"/>
    <col min="8965" max="8965" width="24.81640625" style="110" customWidth="1"/>
    <col min="8966" max="8967" width="15.54296875" style="110" customWidth="1"/>
    <col min="8968" max="8968" width="17.453125" style="110" customWidth="1"/>
    <col min="8969" max="9216" width="9.1796875" style="110"/>
    <col min="9217" max="9217" width="21.54296875" style="110" customWidth="1"/>
    <col min="9218" max="9218" width="17.54296875" style="110" customWidth="1"/>
    <col min="9219" max="9219" width="23.453125" style="110" customWidth="1"/>
    <col min="9220" max="9220" width="9.7265625" style="110" customWidth="1"/>
    <col min="9221" max="9221" width="24.81640625" style="110" customWidth="1"/>
    <col min="9222" max="9223" width="15.54296875" style="110" customWidth="1"/>
    <col min="9224" max="9224" width="17.453125" style="110" customWidth="1"/>
    <col min="9225" max="9472" width="9.1796875" style="110"/>
    <col min="9473" max="9473" width="21.54296875" style="110" customWidth="1"/>
    <col min="9474" max="9474" width="17.54296875" style="110" customWidth="1"/>
    <col min="9475" max="9475" width="23.453125" style="110" customWidth="1"/>
    <col min="9476" max="9476" width="9.7265625" style="110" customWidth="1"/>
    <col min="9477" max="9477" width="24.81640625" style="110" customWidth="1"/>
    <col min="9478" max="9479" width="15.54296875" style="110" customWidth="1"/>
    <col min="9480" max="9480" width="17.453125" style="110" customWidth="1"/>
    <col min="9481" max="9728" width="9.1796875" style="110"/>
    <col min="9729" max="9729" width="21.54296875" style="110" customWidth="1"/>
    <col min="9730" max="9730" width="17.54296875" style="110" customWidth="1"/>
    <col min="9731" max="9731" width="23.453125" style="110" customWidth="1"/>
    <col min="9732" max="9732" width="9.7265625" style="110" customWidth="1"/>
    <col min="9733" max="9733" width="24.81640625" style="110" customWidth="1"/>
    <col min="9734" max="9735" width="15.54296875" style="110" customWidth="1"/>
    <col min="9736" max="9736" width="17.453125" style="110" customWidth="1"/>
    <col min="9737" max="9984" width="9.1796875" style="110"/>
    <col min="9985" max="9985" width="21.54296875" style="110" customWidth="1"/>
    <col min="9986" max="9986" width="17.54296875" style="110" customWidth="1"/>
    <col min="9987" max="9987" width="23.453125" style="110" customWidth="1"/>
    <col min="9988" max="9988" width="9.7265625" style="110" customWidth="1"/>
    <col min="9989" max="9989" width="24.81640625" style="110" customWidth="1"/>
    <col min="9990" max="9991" width="15.54296875" style="110" customWidth="1"/>
    <col min="9992" max="9992" width="17.453125" style="110" customWidth="1"/>
    <col min="9993" max="10240" width="9.1796875" style="110"/>
    <col min="10241" max="10241" width="21.54296875" style="110" customWidth="1"/>
    <col min="10242" max="10242" width="17.54296875" style="110" customWidth="1"/>
    <col min="10243" max="10243" width="23.453125" style="110" customWidth="1"/>
    <col min="10244" max="10244" width="9.7265625" style="110" customWidth="1"/>
    <col min="10245" max="10245" width="24.81640625" style="110" customWidth="1"/>
    <col min="10246" max="10247" width="15.54296875" style="110" customWidth="1"/>
    <col min="10248" max="10248" width="17.453125" style="110" customWidth="1"/>
    <col min="10249" max="10496" width="9.1796875" style="110"/>
    <col min="10497" max="10497" width="21.54296875" style="110" customWidth="1"/>
    <col min="10498" max="10498" width="17.54296875" style="110" customWidth="1"/>
    <col min="10499" max="10499" width="23.453125" style="110" customWidth="1"/>
    <col min="10500" max="10500" width="9.7265625" style="110" customWidth="1"/>
    <col min="10501" max="10501" width="24.81640625" style="110" customWidth="1"/>
    <col min="10502" max="10503" width="15.54296875" style="110" customWidth="1"/>
    <col min="10504" max="10504" width="17.453125" style="110" customWidth="1"/>
    <col min="10505" max="10752" width="9.1796875" style="110"/>
    <col min="10753" max="10753" width="21.54296875" style="110" customWidth="1"/>
    <col min="10754" max="10754" width="17.54296875" style="110" customWidth="1"/>
    <col min="10755" max="10755" width="23.453125" style="110" customWidth="1"/>
    <col min="10756" max="10756" width="9.7265625" style="110" customWidth="1"/>
    <col min="10757" max="10757" width="24.81640625" style="110" customWidth="1"/>
    <col min="10758" max="10759" width="15.54296875" style="110" customWidth="1"/>
    <col min="10760" max="10760" width="17.453125" style="110" customWidth="1"/>
    <col min="10761" max="11008" width="9.1796875" style="110"/>
    <col min="11009" max="11009" width="21.54296875" style="110" customWidth="1"/>
    <col min="11010" max="11010" width="17.54296875" style="110" customWidth="1"/>
    <col min="11011" max="11011" width="23.453125" style="110" customWidth="1"/>
    <col min="11012" max="11012" width="9.7265625" style="110" customWidth="1"/>
    <col min="11013" max="11013" width="24.81640625" style="110" customWidth="1"/>
    <col min="11014" max="11015" width="15.54296875" style="110" customWidth="1"/>
    <col min="11016" max="11016" width="17.453125" style="110" customWidth="1"/>
    <col min="11017" max="11264" width="9.1796875" style="110"/>
    <col min="11265" max="11265" width="21.54296875" style="110" customWidth="1"/>
    <col min="11266" max="11266" width="17.54296875" style="110" customWidth="1"/>
    <col min="11267" max="11267" width="23.453125" style="110" customWidth="1"/>
    <col min="11268" max="11268" width="9.7265625" style="110" customWidth="1"/>
    <col min="11269" max="11269" width="24.81640625" style="110" customWidth="1"/>
    <col min="11270" max="11271" width="15.54296875" style="110" customWidth="1"/>
    <col min="11272" max="11272" width="17.453125" style="110" customWidth="1"/>
    <col min="11273" max="11520" width="9.1796875" style="110"/>
    <col min="11521" max="11521" width="21.54296875" style="110" customWidth="1"/>
    <col min="11522" max="11522" width="17.54296875" style="110" customWidth="1"/>
    <col min="11523" max="11523" width="23.453125" style="110" customWidth="1"/>
    <col min="11524" max="11524" width="9.7265625" style="110" customWidth="1"/>
    <col min="11525" max="11525" width="24.81640625" style="110" customWidth="1"/>
    <col min="11526" max="11527" width="15.54296875" style="110" customWidth="1"/>
    <col min="11528" max="11528" width="17.453125" style="110" customWidth="1"/>
    <col min="11529" max="11776" width="9.1796875" style="110"/>
    <col min="11777" max="11777" width="21.54296875" style="110" customWidth="1"/>
    <col min="11778" max="11778" width="17.54296875" style="110" customWidth="1"/>
    <col min="11779" max="11779" width="23.453125" style="110" customWidth="1"/>
    <col min="11780" max="11780" width="9.7265625" style="110" customWidth="1"/>
    <col min="11781" max="11781" width="24.81640625" style="110" customWidth="1"/>
    <col min="11782" max="11783" width="15.54296875" style="110" customWidth="1"/>
    <col min="11784" max="11784" width="17.453125" style="110" customWidth="1"/>
    <col min="11785" max="12032" width="9.1796875" style="110"/>
    <col min="12033" max="12033" width="21.54296875" style="110" customWidth="1"/>
    <col min="12034" max="12034" width="17.54296875" style="110" customWidth="1"/>
    <col min="12035" max="12035" width="23.453125" style="110" customWidth="1"/>
    <col min="12036" max="12036" width="9.7265625" style="110" customWidth="1"/>
    <col min="12037" max="12037" width="24.81640625" style="110" customWidth="1"/>
    <col min="12038" max="12039" width="15.54296875" style="110" customWidth="1"/>
    <col min="12040" max="12040" width="17.453125" style="110" customWidth="1"/>
    <col min="12041" max="12288" width="9.1796875" style="110"/>
    <col min="12289" max="12289" width="21.54296875" style="110" customWidth="1"/>
    <col min="12290" max="12290" width="17.54296875" style="110" customWidth="1"/>
    <col min="12291" max="12291" width="23.453125" style="110" customWidth="1"/>
    <col min="12292" max="12292" width="9.7265625" style="110" customWidth="1"/>
    <col min="12293" max="12293" width="24.81640625" style="110" customWidth="1"/>
    <col min="12294" max="12295" width="15.54296875" style="110" customWidth="1"/>
    <col min="12296" max="12296" width="17.453125" style="110" customWidth="1"/>
    <col min="12297" max="12544" width="9.1796875" style="110"/>
    <col min="12545" max="12545" width="21.54296875" style="110" customWidth="1"/>
    <col min="12546" max="12546" width="17.54296875" style="110" customWidth="1"/>
    <col min="12547" max="12547" width="23.453125" style="110" customWidth="1"/>
    <col min="12548" max="12548" width="9.7265625" style="110" customWidth="1"/>
    <col min="12549" max="12549" width="24.81640625" style="110" customWidth="1"/>
    <col min="12550" max="12551" width="15.54296875" style="110" customWidth="1"/>
    <col min="12552" max="12552" width="17.453125" style="110" customWidth="1"/>
    <col min="12553" max="12800" width="9.1796875" style="110"/>
    <col min="12801" max="12801" width="21.54296875" style="110" customWidth="1"/>
    <col min="12802" max="12802" width="17.54296875" style="110" customWidth="1"/>
    <col min="12803" max="12803" width="23.453125" style="110" customWidth="1"/>
    <col min="12804" max="12804" width="9.7265625" style="110" customWidth="1"/>
    <col min="12805" max="12805" width="24.81640625" style="110" customWidth="1"/>
    <col min="12806" max="12807" width="15.54296875" style="110" customWidth="1"/>
    <col min="12808" max="12808" width="17.453125" style="110" customWidth="1"/>
    <col min="12809" max="13056" width="9.1796875" style="110"/>
    <col min="13057" max="13057" width="21.54296875" style="110" customWidth="1"/>
    <col min="13058" max="13058" width="17.54296875" style="110" customWidth="1"/>
    <col min="13059" max="13059" width="23.453125" style="110" customWidth="1"/>
    <col min="13060" max="13060" width="9.7265625" style="110" customWidth="1"/>
    <col min="13061" max="13061" width="24.81640625" style="110" customWidth="1"/>
    <col min="13062" max="13063" width="15.54296875" style="110" customWidth="1"/>
    <col min="13064" max="13064" width="17.453125" style="110" customWidth="1"/>
    <col min="13065" max="13312" width="9.1796875" style="110"/>
    <col min="13313" max="13313" width="21.54296875" style="110" customWidth="1"/>
    <col min="13314" max="13314" width="17.54296875" style="110" customWidth="1"/>
    <col min="13315" max="13315" width="23.453125" style="110" customWidth="1"/>
    <col min="13316" max="13316" width="9.7265625" style="110" customWidth="1"/>
    <col min="13317" max="13317" width="24.81640625" style="110" customWidth="1"/>
    <col min="13318" max="13319" width="15.54296875" style="110" customWidth="1"/>
    <col min="13320" max="13320" width="17.453125" style="110" customWidth="1"/>
    <col min="13321" max="13568" width="9.1796875" style="110"/>
    <col min="13569" max="13569" width="21.54296875" style="110" customWidth="1"/>
    <col min="13570" max="13570" width="17.54296875" style="110" customWidth="1"/>
    <col min="13571" max="13571" width="23.453125" style="110" customWidth="1"/>
    <col min="13572" max="13572" width="9.7265625" style="110" customWidth="1"/>
    <col min="13573" max="13573" width="24.81640625" style="110" customWidth="1"/>
    <col min="13574" max="13575" width="15.54296875" style="110" customWidth="1"/>
    <col min="13576" max="13576" width="17.453125" style="110" customWidth="1"/>
    <col min="13577" max="13824" width="9.1796875" style="110"/>
    <col min="13825" max="13825" width="21.54296875" style="110" customWidth="1"/>
    <col min="13826" max="13826" width="17.54296875" style="110" customWidth="1"/>
    <col min="13827" max="13827" width="23.453125" style="110" customWidth="1"/>
    <col min="13828" max="13828" width="9.7265625" style="110" customWidth="1"/>
    <col min="13829" max="13829" width="24.81640625" style="110" customWidth="1"/>
    <col min="13830" max="13831" width="15.54296875" style="110" customWidth="1"/>
    <col min="13832" max="13832" width="17.453125" style="110" customWidth="1"/>
    <col min="13833" max="14080" width="9.1796875" style="110"/>
    <col min="14081" max="14081" width="21.54296875" style="110" customWidth="1"/>
    <col min="14082" max="14082" width="17.54296875" style="110" customWidth="1"/>
    <col min="14083" max="14083" width="23.453125" style="110" customWidth="1"/>
    <col min="14084" max="14084" width="9.7265625" style="110" customWidth="1"/>
    <col min="14085" max="14085" width="24.81640625" style="110" customWidth="1"/>
    <col min="14086" max="14087" width="15.54296875" style="110" customWidth="1"/>
    <col min="14088" max="14088" width="17.453125" style="110" customWidth="1"/>
    <col min="14089" max="14336" width="9.1796875" style="110"/>
    <col min="14337" max="14337" width="21.54296875" style="110" customWidth="1"/>
    <col min="14338" max="14338" width="17.54296875" style="110" customWidth="1"/>
    <col min="14339" max="14339" width="23.453125" style="110" customWidth="1"/>
    <col min="14340" max="14340" width="9.7265625" style="110" customWidth="1"/>
    <col min="14341" max="14341" width="24.81640625" style="110" customWidth="1"/>
    <col min="14342" max="14343" width="15.54296875" style="110" customWidth="1"/>
    <col min="14344" max="14344" width="17.453125" style="110" customWidth="1"/>
    <col min="14345" max="14592" width="9.1796875" style="110"/>
    <col min="14593" max="14593" width="21.54296875" style="110" customWidth="1"/>
    <col min="14594" max="14594" width="17.54296875" style="110" customWidth="1"/>
    <col min="14595" max="14595" width="23.453125" style="110" customWidth="1"/>
    <col min="14596" max="14596" width="9.7265625" style="110" customWidth="1"/>
    <col min="14597" max="14597" width="24.81640625" style="110" customWidth="1"/>
    <col min="14598" max="14599" width="15.54296875" style="110" customWidth="1"/>
    <col min="14600" max="14600" width="17.453125" style="110" customWidth="1"/>
    <col min="14601" max="14848" width="9.1796875" style="110"/>
    <col min="14849" max="14849" width="21.54296875" style="110" customWidth="1"/>
    <col min="14850" max="14850" width="17.54296875" style="110" customWidth="1"/>
    <col min="14851" max="14851" width="23.453125" style="110" customWidth="1"/>
    <col min="14852" max="14852" width="9.7265625" style="110" customWidth="1"/>
    <col min="14853" max="14853" width="24.81640625" style="110" customWidth="1"/>
    <col min="14854" max="14855" width="15.54296875" style="110" customWidth="1"/>
    <col min="14856" max="14856" width="17.453125" style="110" customWidth="1"/>
    <col min="14857" max="15104" width="9.1796875" style="110"/>
    <col min="15105" max="15105" width="21.54296875" style="110" customWidth="1"/>
    <col min="15106" max="15106" width="17.54296875" style="110" customWidth="1"/>
    <col min="15107" max="15107" width="23.453125" style="110" customWidth="1"/>
    <col min="15108" max="15108" width="9.7265625" style="110" customWidth="1"/>
    <col min="15109" max="15109" width="24.81640625" style="110" customWidth="1"/>
    <col min="15110" max="15111" width="15.54296875" style="110" customWidth="1"/>
    <col min="15112" max="15112" width="17.453125" style="110" customWidth="1"/>
    <col min="15113" max="15360" width="9.1796875" style="110"/>
    <col min="15361" max="15361" width="21.54296875" style="110" customWidth="1"/>
    <col min="15362" max="15362" width="17.54296875" style="110" customWidth="1"/>
    <col min="15363" max="15363" width="23.453125" style="110" customWidth="1"/>
    <col min="15364" max="15364" width="9.7265625" style="110" customWidth="1"/>
    <col min="15365" max="15365" width="24.81640625" style="110" customWidth="1"/>
    <col min="15366" max="15367" width="15.54296875" style="110" customWidth="1"/>
    <col min="15368" max="15368" width="17.453125" style="110" customWidth="1"/>
    <col min="15369" max="15616" width="9.1796875" style="110"/>
    <col min="15617" max="15617" width="21.54296875" style="110" customWidth="1"/>
    <col min="15618" max="15618" width="17.54296875" style="110" customWidth="1"/>
    <col min="15619" max="15619" width="23.453125" style="110" customWidth="1"/>
    <col min="15620" max="15620" width="9.7265625" style="110" customWidth="1"/>
    <col min="15621" max="15621" width="24.81640625" style="110" customWidth="1"/>
    <col min="15622" max="15623" width="15.54296875" style="110" customWidth="1"/>
    <col min="15624" max="15624" width="17.453125" style="110" customWidth="1"/>
    <col min="15625" max="15872" width="9.1796875" style="110"/>
    <col min="15873" max="15873" width="21.54296875" style="110" customWidth="1"/>
    <col min="15874" max="15874" width="17.54296875" style="110" customWidth="1"/>
    <col min="15875" max="15875" width="23.453125" style="110" customWidth="1"/>
    <col min="15876" max="15876" width="9.7265625" style="110" customWidth="1"/>
    <col min="15877" max="15877" width="24.81640625" style="110" customWidth="1"/>
    <col min="15878" max="15879" width="15.54296875" style="110" customWidth="1"/>
    <col min="15880" max="15880" width="17.453125" style="110" customWidth="1"/>
    <col min="15881" max="16128" width="9.1796875" style="110"/>
    <col min="16129" max="16129" width="21.54296875" style="110" customWidth="1"/>
    <col min="16130" max="16130" width="17.54296875" style="110" customWidth="1"/>
    <col min="16131" max="16131" width="23.453125" style="110" customWidth="1"/>
    <col min="16132" max="16132" width="9.7265625" style="110" customWidth="1"/>
    <col min="16133" max="16133" width="24.81640625" style="110" customWidth="1"/>
    <col min="16134" max="16135" width="15.54296875" style="110" customWidth="1"/>
    <col min="16136" max="16136" width="17.453125" style="110" customWidth="1"/>
    <col min="16137" max="16384" width="9.1796875" style="110"/>
  </cols>
  <sheetData>
    <row r="2" spans="1:17" ht="23.5">
      <c r="A2" s="580" t="s">
        <v>178</v>
      </c>
      <c r="B2" s="581"/>
      <c r="C2" s="581"/>
      <c r="D2" s="581"/>
      <c r="E2" s="581"/>
      <c r="F2" s="581"/>
      <c r="G2" s="581"/>
      <c r="H2" s="581"/>
      <c r="I2" s="125"/>
      <c r="J2" s="125"/>
      <c r="K2" s="125"/>
      <c r="L2" s="125"/>
      <c r="M2" s="125"/>
      <c r="N2" s="125"/>
      <c r="O2" s="125"/>
      <c r="P2" s="125"/>
      <c r="Q2" s="125"/>
    </row>
    <row r="3" spans="1:17" ht="31">
      <c r="A3" s="126" t="s">
        <v>36</v>
      </c>
      <c r="B3" s="126" t="s">
        <v>179</v>
      </c>
      <c r="C3" s="126" t="s">
        <v>180</v>
      </c>
      <c r="D3" s="126" t="s">
        <v>181</v>
      </c>
      <c r="E3" s="127" t="s">
        <v>182</v>
      </c>
      <c r="F3" s="127" t="s">
        <v>183</v>
      </c>
      <c r="G3" s="127" t="s">
        <v>184</v>
      </c>
      <c r="H3" s="127" t="s">
        <v>185</v>
      </c>
    </row>
    <row r="4" spans="1:17">
      <c r="A4" s="462"/>
      <c r="B4" s="463"/>
      <c r="C4" s="464"/>
      <c r="D4" s="130"/>
      <c r="E4" s="130"/>
      <c r="F4" s="152"/>
      <c r="G4" s="465"/>
      <c r="H4" s="466"/>
    </row>
    <row r="5" spans="1:17">
      <c r="A5" s="462"/>
      <c r="B5" s="463"/>
      <c r="C5" s="464"/>
      <c r="D5" s="130"/>
      <c r="E5" s="130"/>
      <c r="F5" s="152"/>
      <c r="G5" s="465"/>
      <c r="H5" s="466"/>
    </row>
    <row r="6" spans="1:17">
      <c r="A6" s="462"/>
      <c r="B6" s="463"/>
      <c r="C6" s="464"/>
      <c r="D6" s="130"/>
      <c r="E6" s="130"/>
      <c r="F6" s="152"/>
      <c r="G6" s="465"/>
      <c r="H6" s="466"/>
    </row>
    <row r="7" spans="1:17">
      <c r="A7" s="462"/>
      <c r="B7" s="463"/>
      <c r="C7" s="464"/>
      <c r="D7" s="130"/>
      <c r="E7" s="130"/>
      <c r="F7" s="152"/>
      <c r="G7" s="465"/>
      <c r="H7" s="466"/>
    </row>
    <row r="8" spans="1:17">
      <c r="A8" s="462"/>
      <c r="B8" s="463"/>
      <c r="C8" s="464"/>
      <c r="D8" s="130"/>
      <c r="E8" s="130"/>
      <c r="F8" s="152"/>
      <c r="G8" s="465"/>
      <c r="H8" s="466"/>
    </row>
    <row r="9" spans="1:17">
      <c r="A9" s="462"/>
      <c r="B9" s="463"/>
      <c r="C9" s="464"/>
      <c r="D9" s="130"/>
      <c r="E9" s="467"/>
      <c r="F9" s="152"/>
      <c r="G9" s="465"/>
      <c r="H9" s="466"/>
    </row>
    <row r="10" spans="1:17">
      <c r="A10" s="462"/>
      <c r="B10" s="463"/>
      <c r="C10" s="464"/>
      <c r="D10" s="130"/>
      <c r="E10" s="467"/>
      <c r="F10" s="152"/>
      <c r="G10" s="465"/>
      <c r="H10" s="466"/>
    </row>
    <row r="11" spans="1:17">
      <c r="A11" s="462"/>
      <c r="B11" s="463"/>
      <c r="C11" s="464"/>
      <c r="D11" s="130"/>
      <c r="E11" s="467"/>
      <c r="F11" s="152"/>
      <c r="G11" s="465"/>
      <c r="H11" s="466"/>
    </row>
    <row r="12" spans="1:17">
      <c r="A12" s="462"/>
      <c r="B12" s="463"/>
      <c r="C12" s="464"/>
      <c r="D12" s="130"/>
      <c r="E12" s="467"/>
      <c r="F12" s="152"/>
      <c r="G12" s="465"/>
      <c r="H12" s="466"/>
    </row>
    <row r="13" spans="1:17">
      <c r="A13" s="462"/>
      <c r="B13" s="463"/>
      <c r="C13" s="464"/>
      <c r="D13" s="130"/>
      <c r="E13" s="467"/>
      <c r="F13" s="152"/>
      <c r="G13" s="465"/>
      <c r="H13" s="466"/>
    </row>
    <row r="14" spans="1:17">
      <c r="A14" s="462"/>
      <c r="B14" s="463"/>
      <c r="C14" s="464"/>
      <c r="D14" s="130"/>
      <c r="E14" s="467"/>
      <c r="F14" s="152"/>
      <c r="G14" s="465"/>
      <c r="H14" s="466"/>
    </row>
    <row r="15" spans="1:17">
      <c r="A15" s="462"/>
      <c r="B15" s="463"/>
      <c r="C15" s="464"/>
      <c r="D15" s="130"/>
      <c r="E15" s="467"/>
      <c r="F15" s="152"/>
      <c r="G15" s="465"/>
      <c r="H15" s="466"/>
    </row>
    <row r="16" spans="1:17">
      <c r="A16" s="462"/>
      <c r="B16" s="463"/>
      <c r="C16" s="464"/>
      <c r="D16" s="130"/>
      <c r="E16" s="467"/>
      <c r="F16" s="152"/>
      <c r="G16" s="465"/>
      <c r="H16" s="466"/>
    </row>
    <row r="17" spans="1:8">
      <c r="A17" s="462"/>
      <c r="B17" s="463"/>
      <c r="C17" s="464"/>
      <c r="D17" s="130"/>
      <c r="E17" s="467"/>
      <c r="F17" s="152"/>
      <c r="G17" s="465"/>
      <c r="H17" s="466"/>
    </row>
    <row r="18" spans="1:8">
      <c r="A18" s="462"/>
      <c r="B18" s="463"/>
      <c r="C18" s="464"/>
      <c r="D18" s="130"/>
      <c r="E18" s="467"/>
      <c r="F18" s="152"/>
      <c r="G18" s="465"/>
      <c r="H18" s="466"/>
    </row>
    <row r="19" spans="1:8">
      <c r="A19" s="462"/>
      <c r="B19" s="463"/>
      <c r="C19" s="464"/>
      <c r="D19" s="130"/>
      <c r="E19" s="467"/>
      <c r="F19" s="152"/>
      <c r="G19" s="465"/>
      <c r="H19" s="466"/>
    </row>
    <row r="20" spans="1:8">
      <c r="A20" s="462"/>
      <c r="B20" s="463"/>
      <c r="C20" s="464"/>
      <c r="D20" s="130"/>
      <c r="E20" s="467"/>
      <c r="F20" s="152"/>
      <c r="G20" s="465"/>
      <c r="H20" s="466"/>
    </row>
    <row r="21" spans="1:8">
      <c r="A21" s="462"/>
      <c r="B21" s="463"/>
      <c r="C21" s="464"/>
      <c r="D21" s="130"/>
      <c r="E21" s="467"/>
      <c r="F21" s="152"/>
      <c r="G21" s="465"/>
      <c r="H21" s="466"/>
    </row>
    <row r="22" spans="1:8">
      <c r="A22" s="462"/>
      <c r="B22" s="463"/>
      <c r="C22" s="464"/>
      <c r="D22" s="130"/>
      <c r="E22" s="467"/>
      <c r="F22" s="152"/>
      <c r="G22" s="465"/>
      <c r="H22" s="466"/>
    </row>
    <row r="23" spans="1:8">
      <c r="A23" s="462"/>
      <c r="B23" s="463"/>
      <c r="C23" s="464"/>
      <c r="D23" s="130"/>
      <c r="E23" s="130"/>
      <c r="F23" s="152"/>
      <c r="G23" s="465"/>
      <c r="H23" s="466"/>
    </row>
    <row r="24" spans="1:8">
      <c r="A24" s="462"/>
      <c r="B24" s="463"/>
      <c r="C24" s="464"/>
      <c r="D24" s="130"/>
      <c r="E24" s="130"/>
      <c r="F24" s="152"/>
      <c r="G24" s="465"/>
      <c r="H24" s="466"/>
    </row>
    <row r="25" spans="1:8">
      <c r="A25" s="462"/>
      <c r="B25" s="463"/>
      <c r="C25" s="464"/>
      <c r="D25" s="130"/>
      <c r="E25" s="130"/>
      <c r="F25" s="152"/>
      <c r="G25" s="465"/>
      <c r="H25" s="466"/>
    </row>
    <row r="26" spans="1:8">
      <c r="A26" s="462"/>
      <c r="B26" s="463"/>
      <c r="C26" s="464"/>
      <c r="D26" s="130"/>
      <c r="E26" s="130"/>
      <c r="F26" s="152"/>
      <c r="G26" s="465"/>
      <c r="H26" s="466"/>
    </row>
    <row r="27" spans="1:8">
      <c r="A27" s="462"/>
      <c r="B27" s="463"/>
      <c r="C27" s="464"/>
      <c r="D27" s="130"/>
      <c r="E27" s="130"/>
      <c r="F27" s="152"/>
      <c r="G27" s="465"/>
      <c r="H27" s="466"/>
    </row>
    <row r="28" spans="1:8">
      <c r="A28" s="462"/>
      <c r="B28" s="463"/>
      <c r="C28" s="464"/>
      <c r="D28" s="130"/>
      <c r="E28" s="130"/>
      <c r="F28" s="468"/>
      <c r="G28" s="465"/>
      <c r="H28" s="466"/>
    </row>
    <row r="29" spans="1:8">
      <c r="A29" s="462"/>
      <c r="B29" s="463"/>
      <c r="C29" s="464"/>
      <c r="D29" s="130"/>
      <c r="E29" s="130"/>
      <c r="F29" s="468"/>
      <c r="G29" s="465"/>
      <c r="H29" s="466"/>
    </row>
    <row r="30" spans="1:8">
      <c r="A30" s="462"/>
      <c r="B30" s="463"/>
      <c r="C30" s="464"/>
      <c r="D30" s="130"/>
      <c r="E30" s="130"/>
      <c r="F30" s="152"/>
      <c r="G30" s="465"/>
      <c r="H30" s="466"/>
    </row>
    <row r="31" spans="1:8">
      <c r="A31" s="462"/>
      <c r="B31" s="463"/>
      <c r="C31" s="464"/>
      <c r="D31" s="130"/>
      <c r="E31" s="130"/>
      <c r="F31" s="152"/>
      <c r="G31" s="465"/>
      <c r="H31" s="466"/>
    </row>
    <row r="32" spans="1:8">
      <c r="A32" s="462"/>
      <c r="B32" s="463"/>
      <c r="C32" s="464"/>
      <c r="D32" s="130"/>
      <c r="E32" s="130"/>
      <c r="F32" s="152"/>
      <c r="G32" s="465"/>
      <c r="H32" s="466"/>
    </row>
    <row r="33" spans="1:8">
      <c r="A33" s="462"/>
      <c r="B33" s="463"/>
      <c r="C33" s="464"/>
      <c r="D33" s="130"/>
      <c r="E33" s="130"/>
      <c r="F33" s="152"/>
      <c r="G33" s="465"/>
      <c r="H33" s="466"/>
    </row>
    <row r="34" spans="1:8">
      <c r="A34" s="462"/>
      <c r="B34" s="463"/>
      <c r="C34" s="464"/>
      <c r="D34" s="130"/>
      <c r="E34" s="130"/>
      <c r="F34" s="152"/>
      <c r="G34" s="465"/>
      <c r="H34" s="466"/>
    </row>
    <row r="35" spans="1:8">
      <c r="A35" s="462"/>
      <c r="B35" s="463"/>
      <c r="C35" s="464"/>
      <c r="D35" s="130"/>
      <c r="E35" s="130"/>
      <c r="F35" s="152"/>
      <c r="G35" s="465"/>
      <c r="H35" s="466"/>
    </row>
    <row r="36" spans="1:8">
      <c r="A36" s="462"/>
      <c r="B36" s="463"/>
      <c r="C36" s="129"/>
      <c r="D36" s="130"/>
      <c r="E36" s="130"/>
      <c r="F36" s="152"/>
      <c r="G36" s="465"/>
      <c r="H36" s="466"/>
    </row>
    <row r="37" spans="1:8">
      <c r="A37" s="462"/>
      <c r="B37" s="463"/>
      <c r="C37" s="464"/>
      <c r="D37" s="130"/>
      <c r="E37" s="130"/>
      <c r="F37" s="152"/>
      <c r="G37" s="465"/>
      <c r="H37" s="466"/>
    </row>
    <row r="38" spans="1:8">
      <c r="A38" s="462"/>
      <c r="B38" s="463"/>
      <c r="C38" s="464"/>
      <c r="D38" s="130"/>
      <c r="E38" s="130"/>
      <c r="F38" s="152"/>
      <c r="G38" s="465"/>
      <c r="H38" s="466"/>
    </row>
    <row r="39" spans="1:8">
      <c r="A39" s="462"/>
      <c r="B39" s="463"/>
      <c r="C39" s="464"/>
      <c r="D39" s="130"/>
      <c r="E39" s="130"/>
      <c r="F39" s="152"/>
      <c r="G39" s="465"/>
      <c r="H39" s="466"/>
    </row>
    <row r="40" spans="1:8">
      <c r="A40" s="462"/>
      <c r="B40" s="463"/>
      <c r="C40" s="464"/>
      <c r="D40" s="130"/>
      <c r="E40" s="130"/>
      <c r="F40" s="152"/>
      <c r="G40" s="465"/>
      <c r="H40" s="466"/>
    </row>
    <row r="41" spans="1:8">
      <c r="A41" s="462"/>
      <c r="B41" s="463"/>
      <c r="C41" s="464"/>
      <c r="D41" s="130"/>
      <c r="E41" s="130"/>
      <c r="F41" s="152"/>
      <c r="G41" s="465"/>
      <c r="H41" s="466"/>
    </row>
    <row r="42" spans="1:8">
      <c r="A42" s="462"/>
      <c r="B42" s="463"/>
      <c r="C42" s="464"/>
      <c r="D42" s="130"/>
      <c r="E42" s="130"/>
      <c r="F42" s="152"/>
      <c r="G42" s="465"/>
      <c r="H42" s="466"/>
    </row>
    <row r="43" spans="1:8">
      <c r="A43" s="462"/>
      <c r="B43" s="463"/>
      <c r="C43" s="464"/>
      <c r="D43" s="130"/>
      <c r="E43" s="130"/>
      <c r="F43" s="152"/>
      <c r="G43" s="465"/>
      <c r="H43" s="466"/>
    </row>
    <row r="44" spans="1:8">
      <c r="A44" s="462"/>
      <c r="B44" s="463"/>
      <c r="C44" s="464"/>
      <c r="D44" s="130"/>
      <c r="E44" s="130"/>
      <c r="F44" s="152"/>
      <c r="G44" s="465"/>
      <c r="H44" s="466"/>
    </row>
    <row r="45" spans="1:8">
      <c r="A45" s="462"/>
      <c r="B45" s="463"/>
      <c r="C45" s="464"/>
      <c r="D45" s="130"/>
      <c r="E45" s="130"/>
      <c r="F45" s="152"/>
      <c r="G45" s="465"/>
      <c r="H45" s="466"/>
    </row>
    <row r="46" spans="1:8">
      <c r="A46" s="462"/>
      <c r="B46" s="463"/>
      <c r="C46" s="464"/>
      <c r="D46" s="130"/>
      <c r="E46" s="130"/>
      <c r="F46" s="152"/>
      <c r="G46" s="465"/>
      <c r="H46" s="466"/>
    </row>
    <row r="47" spans="1:8">
      <c r="A47" s="462"/>
      <c r="B47" s="463"/>
      <c r="C47" s="464"/>
      <c r="D47" s="130"/>
      <c r="E47" s="130"/>
      <c r="F47" s="152"/>
      <c r="G47" s="465"/>
      <c r="H47" s="466"/>
    </row>
    <row r="48" spans="1:8">
      <c r="A48" s="462"/>
      <c r="B48" s="463"/>
      <c r="C48" s="464"/>
      <c r="D48" s="130"/>
      <c r="E48" s="130"/>
      <c r="F48" s="152"/>
      <c r="G48" s="465"/>
      <c r="H48" s="466"/>
    </row>
    <row r="49" spans="1:8">
      <c r="A49" s="462"/>
      <c r="B49" s="463"/>
      <c r="C49" s="464"/>
      <c r="D49" s="130"/>
      <c r="E49" s="130"/>
      <c r="F49" s="152"/>
      <c r="G49" s="465"/>
      <c r="H49" s="466"/>
    </row>
    <row r="50" spans="1:8">
      <c r="A50" s="462"/>
      <c r="B50" s="463"/>
      <c r="C50" s="464"/>
      <c r="D50" s="130"/>
      <c r="E50" s="130"/>
      <c r="F50" s="152"/>
      <c r="G50" s="465"/>
      <c r="H50" s="466"/>
    </row>
    <row r="51" spans="1:8">
      <c r="A51" s="462"/>
      <c r="B51" s="463"/>
      <c r="C51" s="464"/>
      <c r="D51" s="130"/>
      <c r="E51" s="130"/>
      <c r="F51" s="152"/>
      <c r="G51" s="465"/>
      <c r="H51" s="466"/>
    </row>
    <row r="52" spans="1:8">
      <c r="A52" s="462"/>
      <c r="B52" s="463"/>
      <c r="C52" s="464"/>
      <c r="D52" s="130"/>
      <c r="E52" s="130"/>
      <c r="F52" s="152"/>
      <c r="G52" s="465"/>
      <c r="H52" s="466"/>
    </row>
    <row r="53" spans="1:8">
      <c r="A53" s="462"/>
      <c r="B53" s="463"/>
      <c r="C53" s="464"/>
      <c r="D53" s="130"/>
      <c r="E53" s="130"/>
      <c r="F53" s="130"/>
      <c r="G53" s="465"/>
      <c r="H53" s="466"/>
    </row>
    <row r="54" spans="1:8">
      <c r="A54" s="462"/>
      <c r="B54" s="463"/>
      <c r="C54" s="464"/>
      <c r="D54" s="130"/>
      <c r="E54" s="130"/>
      <c r="F54" s="130"/>
      <c r="G54" s="465"/>
      <c r="H54" s="466"/>
    </row>
    <row r="55" spans="1:8">
      <c r="A55" s="462"/>
      <c r="B55" s="463"/>
      <c r="C55" s="464"/>
      <c r="D55" s="130"/>
      <c r="E55" s="130"/>
      <c r="F55" s="130"/>
      <c r="G55" s="465"/>
      <c r="H55" s="466"/>
    </row>
    <row r="56" spans="1:8">
      <c r="A56" s="462"/>
      <c r="B56" s="463"/>
      <c r="C56" s="464"/>
      <c r="D56" s="130"/>
      <c r="E56" s="130"/>
      <c r="F56" s="130"/>
      <c r="G56" s="465"/>
      <c r="H56" s="466"/>
    </row>
    <row r="57" spans="1:8">
      <c r="A57" s="462"/>
      <c r="B57" s="463"/>
      <c r="C57" s="464"/>
      <c r="D57" s="130"/>
      <c r="E57" s="130"/>
      <c r="F57" s="130"/>
      <c r="G57" s="465"/>
      <c r="H57" s="466"/>
    </row>
    <row r="58" spans="1:8">
      <c r="A58" s="462"/>
      <c r="B58" s="463"/>
      <c r="C58" s="464"/>
      <c r="D58" s="130"/>
      <c r="E58" s="130"/>
      <c r="F58" s="130"/>
      <c r="G58" s="465"/>
      <c r="H58" s="466"/>
    </row>
    <row r="59" spans="1:8">
      <c r="A59" s="462"/>
      <c r="B59" s="463"/>
      <c r="C59" s="464"/>
      <c r="D59" s="130"/>
      <c r="E59" s="130"/>
      <c r="F59" s="130"/>
      <c r="G59" s="465"/>
      <c r="H59" s="466"/>
    </row>
    <row r="60" spans="1:8">
      <c r="A60" s="462"/>
      <c r="B60" s="463"/>
      <c r="C60" s="464"/>
      <c r="D60" s="130"/>
      <c r="E60" s="130"/>
      <c r="F60" s="130"/>
      <c r="G60" s="465"/>
      <c r="H60" s="466"/>
    </row>
    <row r="61" spans="1:8">
      <c r="A61" s="462"/>
      <c r="B61" s="128"/>
      <c r="C61" s="464"/>
      <c r="D61" s="130"/>
      <c r="E61" s="130"/>
      <c r="F61" s="130"/>
      <c r="G61" s="465"/>
      <c r="H61" s="466"/>
    </row>
    <row r="62" spans="1:8">
      <c r="A62" s="462"/>
      <c r="B62" s="128"/>
      <c r="C62" s="464"/>
      <c r="D62" s="130"/>
      <c r="E62" s="130"/>
      <c r="F62" s="130"/>
      <c r="G62" s="465"/>
      <c r="H62" s="466"/>
    </row>
    <row r="63" spans="1:8">
      <c r="A63" s="462"/>
      <c r="B63" s="128"/>
      <c r="C63" s="464"/>
      <c r="D63" s="130"/>
      <c r="E63" s="130"/>
      <c r="F63" s="130"/>
      <c r="G63" s="465"/>
      <c r="H63" s="466"/>
    </row>
    <row r="64" spans="1:8">
      <c r="A64" s="462"/>
      <c r="B64" s="128"/>
      <c r="C64" s="464"/>
      <c r="D64" s="130"/>
      <c r="E64" s="130"/>
      <c r="F64" s="130"/>
      <c r="G64" s="465"/>
      <c r="H64" s="466"/>
    </row>
    <row r="65" spans="1:8">
      <c r="A65" s="462"/>
      <c r="B65" s="128"/>
      <c r="C65" s="464"/>
      <c r="D65" s="130"/>
      <c r="E65" s="130"/>
      <c r="F65" s="130"/>
      <c r="G65" s="465"/>
      <c r="H65" s="466"/>
    </row>
    <row r="66" spans="1:8">
      <c r="A66" s="462"/>
      <c r="B66" s="128"/>
      <c r="C66" s="464"/>
      <c r="D66" s="130"/>
      <c r="E66" s="130"/>
      <c r="F66" s="130"/>
      <c r="G66" s="465"/>
      <c r="H66" s="466"/>
    </row>
    <row r="67" spans="1:8">
      <c r="A67" s="462"/>
      <c r="B67" s="128"/>
      <c r="C67" s="464"/>
      <c r="D67" s="130"/>
      <c r="E67" s="130"/>
      <c r="F67" s="130"/>
      <c r="G67" s="465"/>
      <c r="H67" s="466"/>
    </row>
    <row r="68" spans="1:8">
      <c r="A68" s="462"/>
      <c r="B68" s="128"/>
      <c r="C68" s="464"/>
      <c r="D68" s="130"/>
      <c r="E68" s="130"/>
      <c r="F68" s="130"/>
      <c r="G68" s="465"/>
      <c r="H68" s="466"/>
    </row>
    <row r="69" spans="1:8">
      <c r="A69" s="462"/>
      <c r="B69" s="128"/>
      <c r="C69" s="464"/>
      <c r="D69" s="130"/>
      <c r="E69" s="130"/>
      <c r="F69" s="130"/>
      <c r="G69" s="465"/>
      <c r="H69" s="466"/>
    </row>
    <row r="70" spans="1:8">
      <c r="A70" s="462"/>
      <c r="B70" s="128"/>
      <c r="C70" s="464"/>
      <c r="D70" s="130"/>
      <c r="E70" s="130"/>
      <c r="F70" s="130"/>
      <c r="G70" s="465"/>
      <c r="H70" s="466"/>
    </row>
    <row r="71" spans="1:8">
      <c r="A71" s="462"/>
      <c r="B71" s="463"/>
      <c r="C71" s="464"/>
      <c r="D71" s="130"/>
      <c r="E71" s="130"/>
      <c r="F71" s="130"/>
      <c r="G71" s="465"/>
      <c r="H71" s="466"/>
    </row>
    <row r="72" spans="1:8">
      <c r="A72" s="462"/>
      <c r="B72" s="463"/>
      <c r="C72" s="464"/>
      <c r="D72" s="130"/>
      <c r="E72" s="130"/>
      <c r="F72" s="130"/>
      <c r="G72" s="465"/>
      <c r="H72" s="466"/>
    </row>
    <row r="73" spans="1:8">
      <c r="A73" s="462"/>
      <c r="B73" s="463"/>
      <c r="C73" s="464"/>
      <c r="D73" s="130"/>
      <c r="E73" s="130"/>
      <c r="F73" s="130"/>
      <c r="G73" s="465"/>
      <c r="H73" s="466"/>
    </row>
    <row r="74" spans="1:8">
      <c r="A74" s="462"/>
      <c r="B74" s="463"/>
      <c r="C74" s="464"/>
      <c r="D74" s="130"/>
      <c r="E74" s="130"/>
      <c r="F74" s="130"/>
      <c r="G74" s="465"/>
      <c r="H74" s="466"/>
    </row>
    <row r="75" spans="1:8">
      <c r="A75" s="462"/>
      <c r="B75" s="463"/>
      <c r="C75" s="464"/>
      <c r="D75" s="130"/>
      <c r="E75" s="130"/>
      <c r="F75" s="130"/>
      <c r="G75" s="465"/>
      <c r="H75" s="466"/>
    </row>
    <row r="76" spans="1:8">
      <c r="A76" s="462"/>
      <c r="B76" s="463"/>
      <c r="C76" s="464"/>
      <c r="D76" s="130"/>
      <c r="E76" s="130"/>
      <c r="F76" s="130"/>
      <c r="G76" s="465"/>
      <c r="H76" s="466"/>
    </row>
    <row r="77" spans="1:8">
      <c r="A77" s="462"/>
      <c r="B77" s="463"/>
      <c r="C77" s="464"/>
      <c r="D77" s="130"/>
      <c r="E77" s="130"/>
      <c r="F77" s="130"/>
      <c r="G77" s="465"/>
      <c r="H77" s="466"/>
    </row>
    <row r="78" spans="1:8">
      <c r="A78" s="462"/>
      <c r="B78" s="463"/>
      <c r="C78" s="464"/>
      <c r="D78" s="130"/>
      <c r="E78" s="130"/>
      <c r="F78" s="130"/>
      <c r="G78" s="465"/>
      <c r="H78" s="466"/>
    </row>
    <row r="79" spans="1:8">
      <c r="A79" s="462"/>
      <c r="B79" s="463"/>
      <c r="C79" s="464"/>
      <c r="D79" s="130"/>
      <c r="E79" s="130"/>
      <c r="F79" s="130"/>
      <c r="G79" s="465"/>
      <c r="H79" s="466"/>
    </row>
    <row r="80" spans="1:8">
      <c r="A80" s="462"/>
      <c r="B80" s="463"/>
      <c r="C80" s="464"/>
      <c r="D80" s="130"/>
      <c r="E80" s="130"/>
      <c r="F80" s="130"/>
      <c r="G80" s="465"/>
      <c r="H80" s="466"/>
    </row>
    <row r="81" spans="1:8">
      <c r="A81" s="462"/>
      <c r="B81" s="463"/>
      <c r="C81" s="464"/>
      <c r="D81" s="130"/>
      <c r="E81" s="130"/>
      <c r="F81" s="130"/>
      <c r="G81" s="465"/>
      <c r="H81" s="466"/>
    </row>
    <row r="82" spans="1:8">
      <c r="A82" s="462"/>
      <c r="B82" s="463"/>
      <c r="C82" s="464"/>
      <c r="D82" s="130"/>
      <c r="E82" s="130"/>
      <c r="F82" s="130"/>
      <c r="G82" s="465"/>
      <c r="H82" s="466"/>
    </row>
    <row r="83" spans="1:8">
      <c r="A83" s="462"/>
      <c r="B83" s="463"/>
      <c r="C83" s="464"/>
      <c r="D83" s="130"/>
      <c r="E83" s="130"/>
      <c r="F83" s="130"/>
      <c r="G83" s="465"/>
      <c r="H83" s="466"/>
    </row>
    <row r="84" spans="1:8">
      <c r="A84" s="462"/>
      <c r="B84" s="463"/>
      <c r="C84" s="464"/>
      <c r="D84" s="130"/>
      <c r="E84" s="130"/>
      <c r="F84" s="130"/>
      <c r="G84" s="465"/>
      <c r="H84" s="466"/>
    </row>
    <row r="85" spans="1:8">
      <c r="A85" s="462"/>
      <c r="B85" s="463"/>
      <c r="C85" s="464"/>
      <c r="D85" s="130"/>
      <c r="E85" s="130"/>
      <c r="F85" s="130"/>
      <c r="G85" s="465"/>
      <c r="H85" s="466"/>
    </row>
    <row r="86" spans="1:8">
      <c r="A86" s="462"/>
      <c r="B86" s="463"/>
      <c r="C86" s="464"/>
      <c r="D86" s="130"/>
      <c r="E86" s="130"/>
      <c r="F86" s="130"/>
      <c r="G86" s="465"/>
      <c r="H86" s="466"/>
    </row>
    <row r="87" spans="1:8">
      <c r="A87" s="462"/>
      <c r="B87" s="463"/>
      <c r="C87" s="464"/>
      <c r="D87" s="130"/>
      <c r="E87" s="130"/>
      <c r="F87" s="130"/>
      <c r="G87" s="465"/>
      <c r="H87" s="466"/>
    </row>
    <row r="88" spans="1:8">
      <c r="A88" s="462"/>
      <c r="B88" s="463"/>
      <c r="C88" s="464"/>
      <c r="D88" s="130"/>
      <c r="E88" s="130"/>
      <c r="F88" s="130"/>
      <c r="G88" s="465"/>
      <c r="H88" s="466"/>
    </row>
    <row r="89" spans="1:8">
      <c r="A89" s="462"/>
      <c r="B89" s="463"/>
      <c r="C89" s="464"/>
      <c r="D89" s="130"/>
      <c r="E89" s="130"/>
      <c r="F89" s="130"/>
      <c r="G89" s="465"/>
      <c r="H89" s="466"/>
    </row>
    <row r="90" spans="1:8">
      <c r="A90" s="462"/>
      <c r="B90" s="463"/>
      <c r="C90" s="464"/>
      <c r="D90" s="130"/>
      <c r="E90" s="130"/>
      <c r="F90" s="130"/>
      <c r="G90" s="465"/>
      <c r="H90" s="466"/>
    </row>
    <row r="91" spans="1:8">
      <c r="A91" s="462"/>
      <c r="B91" s="463"/>
      <c r="C91" s="464"/>
      <c r="D91" s="130"/>
      <c r="E91" s="130"/>
      <c r="F91" s="130"/>
      <c r="G91" s="465"/>
      <c r="H91" s="466"/>
    </row>
    <row r="92" spans="1:8">
      <c r="A92" s="462"/>
      <c r="B92" s="463"/>
      <c r="C92" s="464"/>
      <c r="D92" s="130"/>
      <c r="E92" s="130"/>
      <c r="F92" s="130"/>
      <c r="G92" s="465"/>
      <c r="H92" s="466"/>
    </row>
    <row r="93" spans="1:8">
      <c r="A93" s="462"/>
      <c r="B93" s="463"/>
      <c r="C93" s="464"/>
      <c r="D93" s="130"/>
      <c r="E93" s="130"/>
      <c r="F93" s="130"/>
      <c r="G93" s="465"/>
      <c r="H93" s="466"/>
    </row>
    <row r="94" spans="1:8">
      <c r="A94" s="462"/>
      <c r="B94" s="463"/>
      <c r="C94" s="464"/>
      <c r="D94" s="130"/>
      <c r="E94" s="130"/>
      <c r="F94" s="130"/>
      <c r="G94" s="465"/>
      <c r="H94" s="466"/>
    </row>
    <row r="95" spans="1:8">
      <c r="A95" s="462"/>
      <c r="B95" s="463"/>
      <c r="C95" s="464"/>
      <c r="D95" s="130"/>
      <c r="E95" s="130"/>
      <c r="F95" s="130"/>
      <c r="G95" s="465"/>
      <c r="H95" s="466"/>
    </row>
    <row r="96" spans="1:8">
      <c r="A96" s="462"/>
      <c r="B96" s="463"/>
      <c r="C96" s="464"/>
      <c r="D96" s="130"/>
      <c r="E96" s="130"/>
      <c r="F96" s="130"/>
      <c r="G96" s="465"/>
      <c r="H96" s="466"/>
    </row>
    <row r="97" spans="1:8">
      <c r="A97" s="462"/>
      <c r="B97" s="463"/>
      <c r="C97" s="464"/>
      <c r="D97" s="130"/>
      <c r="E97" s="130"/>
      <c r="F97" s="130"/>
      <c r="G97" s="465"/>
      <c r="H97" s="466"/>
    </row>
    <row r="98" spans="1:8">
      <c r="A98" s="462"/>
      <c r="B98" s="463"/>
      <c r="C98" s="464"/>
      <c r="D98" s="130"/>
      <c r="E98" s="130"/>
      <c r="F98" s="130"/>
      <c r="G98" s="465"/>
      <c r="H98" s="466"/>
    </row>
    <row r="99" spans="1:8">
      <c r="A99" s="462"/>
      <c r="B99" s="463"/>
      <c r="C99" s="464"/>
      <c r="D99" s="130"/>
      <c r="E99" s="130"/>
      <c r="F99" s="130"/>
      <c r="G99" s="465"/>
      <c r="H99" s="466"/>
    </row>
    <row r="100" spans="1:8">
      <c r="A100" s="462"/>
      <c r="B100" s="463"/>
      <c r="C100" s="464"/>
      <c r="D100" s="130"/>
      <c r="E100" s="130"/>
      <c r="F100" s="130"/>
      <c r="G100" s="465"/>
      <c r="H100" s="466"/>
    </row>
    <row r="101" spans="1:8">
      <c r="A101" s="462"/>
      <c r="B101" s="463"/>
      <c r="C101" s="464"/>
      <c r="D101" s="130"/>
      <c r="E101" s="130"/>
      <c r="F101" s="130"/>
      <c r="G101" s="465"/>
      <c r="H101" s="466"/>
    </row>
    <row r="102" spans="1:8">
      <c r="A102" s="462"/>
      <c r="B102" s="463"/>
      <c r="C102" s="464"/>
      <c r="D102" s="130"/>
      <c r="E102" s="130"/>
      <c r="F102" s="130"/>
      <c r="G102" s="465"/>
      <c r="H102" s="466"/>
    </row>
    <row r="103" spans="1:8">
      <c r="A103" s="462"/>
      <c r="B103" s="463"/>
      <c r="C103" s="464"/>
      <c r="D103" s="130"/>
      <c r="E103" s="152"/>
      <c r="F103" s="130"/>
      <c r="G103" s="465"/>
      <c r="H103" s="466"/>
    </row>
    <row r="104" spans="1:8">
      <c r="A104" s="462"/>
      <c r="B104" s="463"/>
      <c r="C104" s="464"/>
      <c r="D104" s="130"/>
      <c r="E104" s="130"/>
      <c r="F104" s="130"/>
      <c r="G104" s="465"/>
      <c r="H104" s="466"/>
    </row>
    <row r="105" spans="1:8">
      <c r="A105" s="462"/>
      <c r="B105" s="463"/>
      <c r="C105" s="464"/>
      <c r="D105" s="130"/>
      <c r="E105" s="130"/>
      <c r="F105" s="130"/>
      <c r="G105" s="465"/>
      <c r="H105" s="466"/>
    </row>
    <row r="106" spans="1:8">
      <c r="A106" s="462"/>
      <c r="B106" s="463"/>
      <c r="C106" s="464"/>
      <c r="D106" s="130"/>
      <c r="E106" s="130"/>
      <c r="F106" s="130"/>
      <c r="G106" s="465"/>
      <c r="H106" s="466"/>
    </row>
    <row r="107" spans="1:8">
      <c r="A107" s="462"/>
      <c r="B107" s="128"/>
      <c r="C107" s="464"/>
      <c r="D107" s="130"/>
      <c r="E107" s="130"/>
      <c r="F107" s="130"/>
      <c r="G107" s="465"/>
      <c r="H107" s="466"/>
    </row>
    <row r="108" spans="1:8">
      <c r="A108" s="462"/>
      <c r="B108" s="128"/>
      <c r="C108" s="464"/>
      <c r="D108" s="130"/>
      <c r="E108" s="130"/>
      <c r="F108" s="130"/>
      <c r="G108" s="465"/>
      <c r="H108" s="466"/>
    </row>
    <row r="109" spans="1:8">
      <c r="A109" s="462"/>
      <c r="B109" s="128"/>
      <c r="C109" s="464"/>
      <c r="D109" s="130"/>
      <c r="E109" s="130"/>
      <c r="F109" s="130"/>
      <c r="G109" s="465"/>
      <c r="H109" s="466"/>
    </row>
    <row r="110" spans="1:8">
      <c r="A110" s="462"/>
      <c r="B110" s="128"/>
      <c r="C110" s="464"/>
      <c r="D110" s="130"/>
      <c r="E110" s="130"/>
      <c r="F110" s="130"/>
      <c r="G110" s="465"/>
      <c r="H110" s="466"/>
    </row>
    <row r="111" spans="1:8">
      <c r="A111" s="462"/>
      <c r="B111" s="128"/>
      <c r="C111" s="464"/>
      <c r="D111" s="130"/>
      <c r="E111" s="130"/>
      <c r="F111" s="130"/>
      <c r="G111" s="465"/>
      <c r="H111" s="466"/>
    </row>
    <row r="112" spans="1:8">
      <c r="A112" s="462"/>
      <c r="B112" s="128"/>
      <c r="C112" s="464"/>
      <c r="D112" s="130"/>
      <c r="E112" s="130"/>
      <c r="F112" s="130"/>
      <c r="G112" s="465"/>
      <c r="H112" s="466"/>
    </row>
    <row r="113" spans="1:8">
      <c r="A113" s="462"/>
      <c r="B113" s="128"/>
      <c r="C113" s="129"/>
      <c r="D113" s="130"/>
      <c r="E113" s="130"/>
      <c r="F113" s="130"/>
      <c r="G113" s="465"/>
      <c r="H113" s="466"/>
    </row>
    <row r="114" spans="1:8">
      <c r="A114" s="158"/>
      <c r="B114" s="159"/>
      <c r="C114" s="160"/>
      <c r="D114" s="161"/>
      <c r="E114" s="161"/>
      <c r="F114" s="162"/>
      <c r="G114" s="469"/>
      <c r="H114" s="470"/>
    </row>
    <row r="115" spans="1:8">
      <c r="A115" s="158"/>
      <c r="B115" s="159"/>
      <c r="C115" s="160"/>
      <c r="D115" s="161"/>
      <c r="E115" s="161"/>
      <c r="F115" s="162"/>
      <c r="G115" s="469"/>
      <c r="H115" s="470"/>
    </row>
    <row r="116" spans="1:8">
      <c r="A116" s="158"/>
      <c r="B116" s="159"/>
      <c r="C116" s="160"/>
      <c r="D116" s="161"/>
      <c r="E116" s="161"/>
      <c r="F116" s="162"/>
      <c r="G116" s="469"/>
      <c r="H116" s="470"/>
    </row>
    <row r="117" spans="1:8">
      <c r="A117" s="158"/>
      <c r="B117" s="159"/>
      <c r="C117" s="160"/>
      <c r="D117" s="161"/>
      <c r="E117" s="161"/>
      <c r="F117" s="162"/>
      <c r="G117" s="469"/>
      <c r="H117" s="470"/>
    </row>
    <row r="118" spans="1:8">
      <c r="A118" s="158"/>
      <c r="B118" s="159"/>
      <c r="C118" s="160"/>
      <c r="D118" s="161"/>
      <c r="E118" s="161"/>
      <c r="F118" s="162"/>
      <c r="G118" s="469"/>
      <c r="H118" s="470"/>
    </row>
    <row r="119" spans="1:8">
      <c r="A119" s="158"/>
      <c r="B119" s="159"/>
      <c r="C119" s="160"/>
      <c r="D119" s="161"/>
      <c r="E119" s="161"/>
      <c r="F119" s="162"/>
      <c r="G119" s="469"/>
      <c r="H119" s="470"/>
    </row>
    <row r="120" spans="1:8">
      <c r="A120" s="158"/>
      <c r="B120" s="159"/>
      <c r="C120" s="160"/>
      <c r="D120" s="161"/>
      <c r="E120" s="161"/>
      <c r="F120" s="162"/>
      <c r="G120" s="469"/>
      <c r="H120" s="470"/>
    </row>
    <row r="121" spans="1:8">
      <c r="A121" s="158"/>
      <c r="B121" s="159"/>
      <c r="C121" s="160"/>
      <c r="D121" s="161"/>
      <c r="E121" s="161"/>
      <c r="F121" s="162"/>
      <c r="G121" s="469"/>
      <c r="H121" s="470"/>
    </row>
    <row r="122" spans="1:8">
      <c r="A122" s="158"/>
      <c r="B122" s="159"/>
      <c r="C122" s="160"/>
      <c r="D122" s="161"/>
      <c r="E122" s="161"/>
      <c r="F122" s="162"/>
      <c r="G122" s="469"/>
      <c r="H122" s="470"/>
    </row>
    <row r="123" spans="1:8">
      <c r="A123" s="158"/>
      <c r="B123" s="159"/>
      <c r="C123" s="160"/>
      <c r="D123" s="161"/>
      <c r="E123" s="161"/>
      <c r="F123" s="162"/>
      <c r="G123" s="469"/>
      <c r="H123" s="470"/>
    </row>
    <row r="124" spans="1:8">
      <c r="A124" s="158"/>
      <c r="B124" s="159"/>
      <c r="C124" s="160"/>
      <c r="D124" s="161"/>
      <c r="E124" s="161"/>
      <c r="F124" s="162"/>
      <c r="G124" s="163"/>
      <c r="H124" s="470"/>
    </row>
    <row r="125" spans="1:8">
      <c r="A125" s="158"/>
      <c r="B125" s="159"/>
      <c r="C125" s="160"/>
      <c r="D125" s="161"/>
      <c r="E125" s="161"/>
      <c r="F125" s="162"/>
      <c r="G125" s="163"/>
      <c r="H125" s="470"/>
    </row>
    <row r="126" spans="1:8">
      <c r="A126" s="158"/>
      <c r="B126" s="159"/>
      <c r="C126" s="160"/>
      <c r="D126" s="161"/>
      <c r="E126" s="161"/>
      <c r="F126" s="162"/>
      <c r="G126" s="163"/>
      <c r="H126" s="470"/>
    </row>
    <row r="127" spans="1:8">
      <c r="A127" s="158"/>
      <c r="B127" s="159"/>
      <c r="C127" s="160"/>
      <c r="D127" s="161"/>
      <c r="E127" s="161"/>
      <c r="F127" s="162"/>
      <c r="G127" s="163"/>
      <c r="H127" s="470"/>
    </row>
    <row r="128" spans="1:8">
      <c r="A128" s="158"/>
      <c r="B128" s="159"/>
      <c r="C128" s="160"/>
      <c r="D128" s="161"/>
      <c r="E128" s="161"/>
      <c r="F128" s="162"/>
      <c r="G128" s="163"/>
      <c r="H128" s="470"/>
    </row>
    <row r="129" spans="1:8">
      <c r="A129" s="158"/>
      <c r="B129" s="159"/>
      <c r="C129" s="160"/>
      <c r="D129" s="161"/>
      <c r="E129" s="161"/>
      <c r="F129" s="162"/>
      <c r="G129" s="163"/>
      <c r="H129" s="470"/>
    </row>
    <row r="130" spans="1:8">
      <c r="A130" s="158"/>
      <c r="B130" s="159"/>
      <c r="C130" s="160"/>
      <c r="D130" s="161"/>
      <c r="E130" s="161"/>
      <c r="F130" s="162"/>
      <c r="G130" s="163"/>
      <c r="H130" s="470"/>
    </row>
    <row r="131" spans="1:8">
      <c r="A131" s="158"/>
      <c r="B131" s="159"/>
      <c r="C131" s="160"/>
      <c r="D131" s="161"/>
      <c r="E131" s="161"/>
      <c r="F131" s="162"/>
      <c r="G131" s="163"/>
      <c r="H131" s="470"/>
    </row>
    <row r="132" spans="1:8">
      <c r="A132" s="158"/>
      <c r="B132" s="159"/>
      <c r="C132" s="160"/>
      <c r="D132" s="161"/>
      <c r="E132" s="161"/>
      <c r="F132" s="162"/>
      <c r="G132" s="163"/>
      <c r="H132" s="470"/>
    </row>
    <row r="133" spans="1:8">
      <c r="A133" s="158"/>
      <c r="B133" s="159"/>
      <c r="C133" s="160"/>
      <c r="D133" s="161"/>
      <c r="E133" s="161"/>
      <c r="F133" s="162"/>
      <c r="G133" s="163"/>
      <c r="H133" s="470"/>
    </row>
    <row r="134" spans="1:8">
      <c r="A134" s="158"/>
      <c r="B134" s="159"/>
      <c r="C134" s="160"/>
      <c r="D134" s="161"/>
      <c r="E134" s="161"/>
      <c r="F134" s="162"/>
      <c r="G134" s="163"/>
      <c r="H134" s="470"/>
    </row>
    <row r="135" spans="1:8">
      <c r="A135" s="158"/>
      <c r="B135" s="159"/>
      <c r="C135" s="160"/>
      <c r="D135" s="161"/>
      <c r="E135" s="161"/>
      <c r="F135" s="162"/>
      <c r="G135" s="163"/>
      <c r="H135" s="470"/>
    </row>
    <row r="136" spans="1:8">
      <c r="A136" s="158"/>
      <c r="B136" s="159"/>
      <c r="C136" s="160"/>
      <c r="D136" s="161"/>
      <c r="E136" s="161"/>
      <c r="F136" s="162"/>
      <c r="G136" s="163"/>
      <c r="H136" s="470"/>
    </row>
    <row r="137" spans="1:8">
      <c r="A137" s="158"/>
      <c r="B137" s="159"/>
      <c r="C137" s="160"/>
      <c r="D137" s="161"/>
      <c r="E137" s="161"/>
      <c r="F137" s="162"/>
      <c r="G137" s="163"/>
      <c r="H137" s="470"/>
    </row>
    <row r="138" spans="1:8">
      <c r="A138" s="158"/>
      <c r="B138" s="159"/>
      <c r="C138" s="160"/>
      <c r="D138" s="161"/>
      <c r="E138" s="161"/>
      <c r="F138" s="162"/>
      <c r="G138" s="163"/>
      <c r="H138" s="470"/>
    </row>
    <row r="139" spans="1:8">
      <c r="A139" s="158"/>
      <c r="B139" s="159"/>
      <c r="C139" s="160"/>
      <c r="D139" s="161"/>
      <c r="E139" s="161"/>
      <c r="F139" s="162"/>
      <c r="G139" s="163"/>
      <c r="H139" s="470"/>
    </row>
    <row r="140" spans="1:8">
      <c r="A140" s="158"/>
      <c r="B140" s="159"/>
      <c r="C140" s="160"/>
      <c r="D140" s="161"/>
      <c r="E140" s="161"/>
      <c r="F140" s="162"/>
      <c r="G140" s="163"/>
      <c r="H140" s="470"/>
    </row>
    <row r="141" spans="1:8">
      <c r="A141" s="158"/>
      <c r="B141" s="159"/>
      <c r="C141" s="160"/>
      <c r="D141" s="161"/>
      <c r="E141" s="161"/>
      <c r="F141" s="162"/>
      <c r="G141" s="163"/>
      <c r="H141" s="470"/>
    </row>
    <row r="142" spans="1:8">
      <c r="A142" s="158"/>
      <c r="B142" s="159"/>
      <c r="C142" s="160"/>
      <c r="D142" s="161"/>
      <c r="E142" s="161"/>
      <c r="F142" s="162"/>
      <c r="G142" s="163"/>
      <c r="H142" s="470"/>
    </row>
    <row r="143" spans="1:8">
      <c r="A143" s="158"/>
      <c r="B143" s="159"/>
      <c r="C143" s="160"/>
      <c r="D143" s="161"/>
      <c r="E143" s="161"/>
      <c r="F143" s="162"/>
      <c r="G143" s="163"/>
      <c r="H143" s="470"/>
    </row>
    <row r="144" spans="1:8">
      <c r="A144" s="158"/>
      <c r="B144" s="159"/>
      <c r="C144" s="160"/>
      <c r="D144" s="161"/>
      <c r="E144" s="161"/>
      <c r="F144" s="162"/>
      <c r="G144" s="163"/>
      <c r="H144" s="470"/>
    </row>
    <row r="145" spans="1:8">
      <c r="A145" s="158"/>
      <c r="B145" s="159"/>
      <c r="C145" s="160"/>
      <c r="D145" s="161"/>
      <c r="E145" s="161"/>
      <c r="F145" s="162"/>
      <c r="G145" s="163"/>
      <c r="H145" s="470"/>
    </row>
    <row r="146" spans="1:8">
      <c r="A146" s="158"/>
      <c r="B146" s="159"/>
      <c r="C146" s="160"/>
      <c r="D146" s="161"/>
      <c r="E146" s="161"/>
      <c r="F146" s="162"/>
      <c r="G146" s="163"/>
      <c r="H146" s="470"/>
    </row>
    <row r="147" spans="1:8">
      <c r="A147" s="158"/>
      <c r="B147" s="159"/>
      <c r="C147" s="160"/>
      <c r="D147" s="161"/>
      <c r="E147" s="161"/>
      <c r="F147" s="162"/>
      <c r="G147" s="163"/>
      <c r="H147" s="470"/>
    </row>
    <row r="148" spans="1:8">
      <c r="A148" s="158"/>
      <c r="B148" s="159"/>
      <c r="C148" s="160"/>
      <c r="D148" s="161"/>
      <c r="E148" s="161"/>
      <c r="F148" s="162"/>
      <c r="G148" s="163"/>
      <c r="H148" s="470"/>
    </row>
    <row r="149" spans="1:8">
      <c r="A149" s="158"/>
      <c r="B149" s="159"/>
      <c r="C149" s="160"/>
      <c r="D149" s="161"/>
      <c r="E149" s="161"/>
      <c r="F149" s="162"/>
      <c r="G149" s="163"/>
      <c r="H149" s="470"/>
    </row>
    <row r="150" spans="1:8">
      <c r="A150" s="158"/>
      <c r="B150" s="159"/>
      <c r="C150" s="160"/>
      <c r="D150" s="161"/>
      <c r="E150" s="161"/>
      <c r="F150" s="162"/>
      <c r="G150" s="163"/>
      <c r="H150" s="470"/>
    </row>
    <row r="151" spans="1:8">
      <c r="A151" s="158"/>
      <c r="B151" s="159"/>
      <c r="C151" s="160"/>
      <c r="D151" s="161"/>
      <c r="E151" s="161"/>
      <c r="F151" s="162"/>
      <c r="G151" s="163"/>
      <c r="H151" s="470"/>
    </row>
    <row r="152" spans="1:8">
      <c r="A152" s="158"/>
      <c r="B152" s="159"/>
      <c r="C152" s="160"/>
      <c r="D152" s="161"/>
      <c r="E152" s="161"/>
      <c r="F152" s="162"/>
      <c r="G152" s="163"/>
      <c r="H152" s="470"/>
    </row>
    <row r="153" spans="1:8">
      <c r="A153" s="158"/>
      <c r="B153" s="159"/>
      <c r="C153" s="160"/>
      <c r="D153" s="161"/>
      <c r="E153" s="161"/>
      <c r="F153" s="162"/>
      <c r="G153" s="163"/>
      <c r="H153" s="470"/>
    </row>
    <row r="154" spans="1:8">
      <c r="A154" s="158"/>
      <c r="B154" s="159"/>
      <c r="C154" s="160"/>
      <c r="D154" s="161"/>
      <c r="E154" s="161"/>
      <c r="F154" s="162"/>
      <c r="G154" s="163"/>
      <c r="H154" s="470"/>
    </row>
    <row r="155" spans="1:8">
      <c r="A155" s="158"/>
      <c r="B155" s="159"/>
      <c r="C155" s="160"/>
      <c r="D155" s="161"/>
      <c r="E155" s="161"/>
      <c r="F155" s="162"/>
      <c r="G155" s="163"/>
      <c r="H155" s="470"/>
    </row>
    <row r="156" spans="1:8">
      <c r="A156" s="158"/>
      <c r="B156" s="159"/>
      <c r="C156" s="160"/>
      <c r="D156" s="161"/>
      <c r="E156" s="161"/>
      <c r="F156" s="162"/>
      <c r="G156" s="163"/>
      <c r="H156" s="470"/>
    </row>
    <row r="157" spans="1:8">
      <c r="A157" s="158"/>
      <c r="B157" s="159"/>
      <c r="C157" s="160"/>
      <c r="D157" s="161"/>
      <c r="E157" s="161"/>
      <c r="F157" s="162"/>
      <c r="G157" s="163"/>
      <c r="H157" s="470"/>
    </row>
    <row r="158" spans="1:8">
      <c r="A158" s="158"/>
      <c r="B158" s="159"/>
      <c r="C158" s="160"/>
      <c r="D158" s="161"/>
      <c r="E158" s="161"/>
      <c r="F158" s="162"/>
      <c r="G158" s="163"/>
      <c r="H158" s="470"/>
    </row>
    <row r="159" spans="1:8">
      <c r="A159" s="158"/>
      <c r="B159" s="159"/>
      <c r="C159" s="160"/>
      <c r="D159" s="161"/>
      <c r="E159" s="161"/>
      <c r="F159" s="162"/>
      <c r="G159" s="163"/>
      <c r="H159" s="470"/>
    </row>
    <row r="160" spans="1:8">
      <c r="A160" s="158"/>
      <c r="B160" s="159"/>
      <c r="C160" s="160"/>
      <c r="D160" s="161"/>
      <c r="E160" s="161"/>
      <c r="F160" s="162"/>
      <c r="G160" s="163"/>
      <c r="H160" s="470"/>
    </row>
    <row r="161" spans="1:8">
      <c r="A161" s="158"/>
      <c r="B161" s="159"/>
      <c r="C161" s="160"/>
      <c r="D161" s="161"/>
      <c r="E161" s="161"/>
      <c r="F161" s="162"/>
      <c r="G161" s="163"/>
      <c r="H161" s="470"/>
    </row>
    <row r="162" spans="1:8">
      <c r="A162" s="158"/>
      <c r="B162" s="159"/>
      <c r="C162" s="160"/>
      <c r="D162" s="161"/>
      <c r="E162" s="161"/>
      <c r="F162" s="162"/>
      <c r="G162" s="163"/>
      <c r="H162" s="470"/>
    </row>
    <row r="163" spans="1:8">
      <c r="A163" s="158"/>
      <c r="B163" s="159"/>
      <c r="C163" s="160"/>
      <c r="D163" s="161"/>
      <c r="E163" s="161"/>
      <c r="F163" s="162"/>
      <c r="G163" s="163"/>
      <c r="H163" s="470"/>
    </row>
    <row r="164" spans="1:8">
      <c r="A164" s="158"/>
      <c r="B164" s="159"/>
      <c r="C164" s="160"/>
      <c r="D164" s="161"/>
      <c r="E164" s="161"/>
      <c r="F164" s="162"/>
      <c r="G164" s="163"/>
      <c r="H164" s="470"/>
    </row>
    <row r="165" spans="1:8">
      <c r="A165" s="158"/>
      <c r="B165" s="159"/>
      <c r="C165" s="160"/>
      <c r="D165" s="161"/>
      <c r="E165" s="161"/>
      <c r="F165" s="162"/>
      <c r="G165" s="163"/>
      <c r="H165" s="470"/>
    </row>
    <row r="166" spans="1:8">
      <c r="A166" s="158"/>
      <c r="B166" s="159"/>
      <c r="C166" s="160"/>
      <c r="D166" s="161"/>
      <c r="E166" s="161"/>
      <c r="F166" s="162"/>
      <c r="G166" s="163"/>
      <c r="H166" s="470"/>
    </row>
    <row r="167" spans="1:8">
      <c r="A167" s="158"/>
      <c r="B167" s="159"/>
      <c r="C167" s="160"/>
      <c r="D167" s="161"/>
      <c r="E167" s="161"/>
      <c r="F167" s="162"/>
      <c r="G167" s="163"/>
      <c r="H167" s="470"/>
    </row>
    <row r="168" spans="1:8">
      <c r="A168" s="158"/>
      <c r="B168" s="159"/>
      <c r="C168" s="160"/>
      <c r="D168" s="161"/>
      <c r="E168" s="161"/>
      <c r="F168" s="162"/>
      <c r="G168" s="163"/>
      <c r="H168" s="470"/>
    </row>
    <row r="169" spans="1:8">
      <c r="A169" s="158"/>
      <c r="B169" s="159"/>
      <c r="C169" s="160"/>
      <c r="D169" s="161"/>
      <c r="E169" s="161"/>
      <c r="F169" s="162"/>
      <c r="G169" s="163"/>
      <c r="H169" s="470"/>
    </row>
    <row r="170" spans="1:8">
      <c r="A170" s="158"/>
      <c r="B170" s="159"/>
      <c r="C170" s="160"/>
      <c r="D170" s="161"/>
      <c r="E170" s="161"/>
      <c r="F170" s="162"/>
      <c r="G170" s="163"/>
      <c r="H170" s="470"/>
    </row>
    <row r="171" spans="1:8">
      <c r="A171" s="158"/>
      <c r="B171" s="159"/>
      <c r="C171" s="160"/>
      <c r="D171" s="161"/>
      <c r="E171" s="161"/>
      <c r="F171" s="162"/>
      <c r="G171" s="163"/>
      <c r="H171" s="470"/>
    </row>
    <row r="172" spans="1:8">
      <c r="A172" s="158"/>
      <c r="B172" s="159"/>
      <c r="C172" s="160"/>
      <c r="D172" s="161"/>
      <c r="E172" s="161"/>
      <c r="F172" s="162"/>
      <c r="G172" s="163"/>
      <c r="H172" s="470"/>
    </row>
    <row r="173" spans="1:8">
      <c r="A173" s="158"/>
      <c r="B173" s="159"/>
      <c r="C173" s="160"/>
      <c r="D173" s="161"/>
      <c r="E173" s="161"/>
      <c r="F173" s="162"/>
      <c r="G173" s="163"/>
      <c r="H173" s="470"/>
    </row>
    <row r="174" spans="1:8">
      <c r="A174" s="158"/>
      <c r="B174" s="159"/>
      <c r="C174" s="160"/>
      <c r="D174" s="161"/>
      <c r="E174" s="161"/>
      <c r="F174" s="162"/>
      <c r="G174" s="163"/>
      <c r="H174" s="470"/>
    </row>
    <row r="175" spans="1:8">
      <c r="A175" s="158"/>
      <c r="B175" s="159"/>
      <c r="C175" s="160"/>
      <c r="D175" s="161"/>
      <c r="E175" s="161"/>
      <c r="F175" s="162"/>
      <c r="G175" s="163"/>
      <c r="H175" s="470"/>
    </row>
    <row r="176" spans="1:8">
      <c r="A176" s="158"/>
      <c r="B176" s="159"/>
      <c r="C176" s="160"/>
      <c r="D176" s="161"/>
      <c r="E176" s="161"/>
      <c r="F176" s="162"/>
      <c r="G176" s="163"/>
      <c r="H176" s="470"/>
    </row>
    <row r="177" spans="1:8">
      <c r="A177" s="158"/>
      <c r="B177" s="159"/>
      <c r="C177" s="160"/>
      <c r="D177" s="161"/>
      <c r="E177" s="161"/>
      <c r="F177" s="162"/>
      <c r="G177" s="163"/>
      <c r="H177" s="470"/>
    </row>
    <row r="178" spans="1:8">
      <c r="A178" s="158"/>
      <c r="B178" s="159"/>
      <c r="C178" s="160"/>
      <c r="D178" s="161"/>
      <c r="E178" s="161"/>
      <c r="F178" s="162"/>
      <c r="G178" s="163"/>
      <c r="H178" s="470"/>
    </row>
    <row r="179" spans="1:8">
      <c r="A179" s="158"/>
      <c r="B179" s="159"/>
      <c r="C179" s="160"/>
      <c r="D179" s="161"/>
      <c r="E179" s="161"/>
      <c r="F179" s="162"/>
      <c r="G179" s="163"/>
      <c r="H179" s="470"/>
    </row>
    <row r="180" spans="1:8">
      <c r="A180" s="158"/>
      <c r="B180" s="159"/>
      <c r="C180" s="160"/>
      <c r="D180" s="161"/>
      <c r="E180" s="161"/>
      <c r="F180" s="162"/>
      <c r="G180" s="163"/>
      <c r="H180" s="470"/>
    </row>
    <row r="181" spans="1:8">
      <c r="A181" s="158"/>
      <c r="B181" s="159"/>
      <c r="C181" s="160"/>
      <c r="D181" s="161"/>
      <c r="E181" s="161"/>
      <c r="F181" s="162"/>
      <c r="G181" s="163"/>
      <c r="H181" s="470"/>
    </row>
    <row r="182" spans="1:8">
      <c r="A182" s="158"/>
      <c r="B182" s="159"/>
      <c r="C182" s="160"/>
      <c r="D182" s="161"/>
      <c r="E182" s="161"/>
      <c r="F182" s="162"/>
      <c r="G182" s="163"/>
      <c r="H182" s="470"/>
    </row>
    <row r="183" spans="1:8">
      <c r="A183" s="158"/>
      <c r="B183" s="159"/>
      <c r="C183" s="160"/>
      <c r="D183" s="161"/>
      <c r="E183" s="161"/>
      <c r="F183" s="162"/>
      <c r="G183" s="163"/>
      <c r="H183" s="470"/>
    </row>
    <row r="184" spans="1:8">
      <c r="A184" s="158"/>
      <c r="B184" s="159"/>
      <c r="C184" s="160"/>
      <c r="D184" s="161"/>
      <c r="E184" s="161"/>
      <c r="F184" s="162"/>
      <c r="G184" s="163"/>
      <c r="H184" s="470"/>
    </row>
    <row r="185" spans="1:8">
      <c r="A185" s="158"/>
      <c r="B185" s="159"/>
      <c r="C185" s="160"/>
      <c r="D185" s="161"/>
      <c r="E185" s="161"/>
      <c r="F185" s="162"/>
      <c r="G185" s="163"/>
      <c r="H185" s="470"/>
    </row>
    <row r="186" spans="1:8">
      <c r="A186" s="158"/>
      <c r="B186" s="159"/>
      <c r="C186" s="160"/>
      <c r="D186" s="161"/>
      <c r="E186" s="161"/>
      <c r="F186" s="162"/>
      <c r="G186" s="163"/>
      <c r="H186" s="470"/>
    </row>
    <row r="187" spans="1:8">
      <c r="A187" s="158"/>
      <c r="B187" s="159"/>
      <c r="C187" s="160"/>
      <c r="D187" s="161"/>
      <c r="E187" s="161"/>
      <c r="F187" s="162"/>
      <c r="G187" s="163"/>
      <c r="H187" s="470"/>
    </row>
    <row r="188" spans="1:8">
      <c r="A188" s="158"/>
      <c r="B188" s="159"/>
      <c r="C188" s="160"/>
      <c r="D188" s="161"/>
      <c r="E188" s="161"/>
      <c r="F188" s="162"/>
      <c r="G188" s="163"/>
      <c r="H188" s="470"/>
    </row>
    <row r="189" spans="1:8">
      <c r="A189" s="158"/>
      <c r="B189" s="159"/>
      <c r="C189" s="160"/>
      <c r="D189" s="161"/>
      <c r="E189" s="161"/>
      <c r="F189" s="162"/>
      <c r="G189" s="163"/>
      <c r="H189" s="470"/>
    </row>
    <row r="190" spans="1:8">
      <c r="A190" s="158"/>
      <c r="B190" s="159"/>
      <c r="C190" s="160"/>
      <c r="D190" s="161"/>
      <c r="E190" s="161"/>
      <c r="F190" s="162"/>
      <c r="G190" s="163"/>
      <c r="H190" s="470"/>
    </row>
    <row r="191" spans="1:8">
      <c r="A191" s="158"/>
      <c r="B191" s="159"/>
      <c r="C191" s="160"/>
      <c r="D191" s="161"/>
      <c r="E191" s="161"/>
      <c r="F191" s="162"/>
      <c r="G191" s="163"/>
      <c r="H191" s="470"/>
    </row>
    <row r="192" spans="1:8">
      <c r="A192" s="158"/>
      <c r="B192" s="159"/>
      <c r="C192" s="160"/>
      <c r="D192" s="161"/>
      <c r="E192" s="161"/>
      <c r="F192" s="162"/>
      <c r="G192" s="163"/>
      <c r="H192" s="470"/>
    </row>
    <row r="193" spans="1:8">
      <c r="A193" s="158"/>
      <c r="B193" s="159"/>
      <c r="C193" s="160"/>
      <c r="D193" s="161"/>
      <c r="E193" s="161"/>
      <c r="F193" s="162"/>
      <c r="G193" s="163"/>
      <c r="H193" s="470"/>
    </row>
    <row r="194" spans="1:8">
      <c r="A194" s="158"/>
      <c r="B194" s="159"/>
      <c r="C194" s="160"/>
      <c r="D194" s="161"/>
      <c r="E194" s="161"/>
      <c r="F194" s="162"/>
      <c r="G194" s="163"/>
      <c r="H194" s="470"/>
    </row>
    <row r="195" spans="1:8">
      <c r="A195" s="158"/>
      <c r="B195" s="159"/>
      <c r="C195" s="160"/>
      <c r="D195" s="161"/>
      <c r="E195" s="161"/>
      <c r="F195" s="162"/>
      <c r="G195" s="163"/>
      <c r="H195" s="470"/>
    </row>
    <row r="196" spans="1:8">
      <c r="A196" s="158"/>
      <c r="B196" s="159"/>
      <c r="C196" s="160"/>
      <c r="D196" s="161"/>
      <c r="E196" s="161"/>
      <c r="F196" s="162"/>
      <c r="G196" s="163"/>
      <c r="H196" s="470"/>
    </row>
    <row r="197" spans="1:8">
      <c r="A197" s="158"/>
      <c r="B197" s="159"/>
      <c r="C197" s="160"/>
      <c r="D197" s="161"/>
      <c r="E197" s="161"/>
      <c r="F197" s="162"/>
      <c r="G197" s="163"/>
      <c r="H197" s="470"/>
    </row>
    <row r="198" spans="1:8">
      <c r="A198" s="158"/>
      <c r="B198" s="159"/>
      <c r="C198" s="160"/>
      <c r="D198" s="161"/>
      <c r="E198" s="161"/>
      <c r="F198" s="162"/>
      <c r="G198" s="163"/>
      <c r="H198" s="470"/>
    </row>
    <row r="199" spans="1:8">
      <c r="A199" s="158"/>
      <c r="B199" s="159"/>
      <c r="C199" s="160"/>
      <c r="D199" s="161"/>
      <c r="E199" s="161"/>
      <c r="F199" s="162"/>
      <c r="G199" s="163"/>
      <c r="H199" s="470"/>
    </row>
    <row r="200" spans="1:8">
      <c r="A200" s="158"/>
      <c r="B200" s="159"/>
      <c r="C200" s="160"/>
      <c r="D200" s="161"/>
      <c r="E200" s="161"/>
      <c r="F200" s="162"/>
      <c r="G200" s="163"/>
      <c r="H200" s="470"/>
    </row>
    <row r="201" spans="1:8">
      <c r="A201" s="158"/>
      <c r="B201" s="159"/>
      <c r="C201" s="160"/>
      <c r="D201" s="161"/>
      <c r="E201" s="161"/>
      <c r="F201" s="162"/>
      <c r="G201" s="163"/>
      <c r="H201" s="470"/>
    </row>
    <row r="202" spans="1:8">
      <c r="A202" s="158"/>
      <c r="B202" s="159"/>
      <c r="C202" s="160"/>
      <c r="D202" s="161"/>
      <c r="E202" s="161"/>
      <c r="F202" s="162"/>
      <c r="G202" s="163"/>
      <c r="H202" s="470"/>
    </row>
    <row r="203" spans="1:8">
      <c r="A203" s="158"/>
      <c r="B203" s="159"/>
      <c r="C203" s="160"/>
      <c r="D203" s="161"/>
      <c r="E203" s="161"/>
      <c r="F203" s="162"/>
      <c r="G203" s="163"/>
      <c r="H203" s="470"/>
    </row>
    <row r="204" spans="1:8">
      <c r="A204" s="158"/>
      <c r="B204" s="159"/>
      <c r="C204" s="160"/>
      <c r="D204" s="161"/>
      <c r="E204" s="161"/>
      <c r="F204" s="162"/>
      <c r="G204" s="163"/>
      <c r="H204" s="470"/>
    </row>
    <row r="205" spans="1:8">
      <c r="A205" s="158"/>
      <c r="B205" s="159"/>
      <c r="C205" s="160"/>
      <c r="D205" s="161"/>
      <c r="E205" s="161"/>
      <c r="F205" s="162"/>
      <c r="G205" s="163"/>
      <c r="H205" s="470"/>
    </row>
    <row r="206" spans="1:8">
      <c r="A206" s="158"/>
      <c r="B206" s="159"/>
      <c r="C206" s="160"/>
      <c r="D206" s="161"/>
      <c r="E206" s="161"/>
      <c r="F206" s="162"/>
      <c r="G206" s="163"/>
      <c r="H206" s="470"/>
    </row>
    <row r="207" spans="1:8">
      <c r="A207" s="158"/>
      <c r="B207" s="159"/>
      <c r="C207" s="160"/>
      <c r="D207" s="161"/>
      <c r="E207" s="161"/>
      <c r="F207" s="162"/>
      <c r="G207" s="163"/>
      <c r="H207" s="470"/>
    </row>
    <row r="208" spans="1:8">
      <c r="A208" s="158"/>
      <c r="B208" s="159"/>
      <c r="C208" s="160"/>
      <c r="D208" s="161"/>
      <c r="E208" s="161"/>
      <c r="F208" s="162"/>
      <c r="G208" s="163"/>
      <c r="H208" s="470"/>
    </row>
    <row r="209" spans="1:8">
      <c r="A209" s="158"/>
      <c r="B209" s="159"/>
      <c r="C209" s="160"/>
      <c r="D209" s="161"/>
      <c r="E209" s="161"/>
      <c r="F209" s="162"/>
      <c r="G209" s="163"/>
      <c r="H209" s="470"/>
    </row>
    <row r="210" spans="1:8">
      <c r="A210" s="158"/>
      <c r="B210" s="159"/>
      <c r="C210" s="160"/>
      <c r="D210" s="161"/>
      <c r="E210" s="161"/>
      <c r="F210" s="162"/>
      <c r="G210" s="163"/>
      <c r="H210" s="470"/>
    </row>
    <row r="211" spans="1:8">
      <c r="A211" s="158"/>
      <c r="B211" s="159"/>
      <c r="C211" s="160"/>
      <c r="D211" s="161"/>
      <c r="E211" s="161"/>
      <c r="F211" s="162"/>
      <c r="G211" s="163"/>
      <c r="H211" s="470"/>
    </row>
    <row r="212" spans="1:8">
      <c r="A212" s="158"/>
      <c r="B212" s="159"/>
      <c r="C212" s="160"/>
      <c r="D212" s="161"/>
      <c r="E212" s="161"/>
      <c r="F212" s="162"/>
      <c r="G212" s="163"/>
      <c r="H212" s="470"/>
    </row>
    <row r="213" spans="1:8">
      <c r="A213" s="158"/>
      <c r="B213" s="159"/>
      <c r="C213" s="160"/>
      <c r="D213" s="161"/>
      <c r="E213" s="161"/>
      <c r="F213" s="162"/>
      <c r="G213" s="163"/>
      <c r="H213" s="470"/>
    </row>
    <row r="214" spans="1:8">
      <c r="A214" s="158"/>
      <c r="B214" s="159"/>
      <c r="C214" s="160"/>
      <c r="D214" s="161"/>
      <c r="E214" s="161"/>
      <c r="F214" s="162"/>
      <c r="G214" s="163"/>
      <c r="H214" s="470"/>
    </row>
    <row r="215" spans="1:8">
      <c r="A215" s="158"/>
      <c r="B215" s="159"/>
      <c r="C215" s="160"/>
      <c r="D215" s="161"/>
      <c r="E215" s="161"/>
      <c r="F215" s="162"/>
      <c r="G215" s="163"/>
      <c r="H215" s="470"/>
    </row>
    <row r="216" spans="1:8">
      <c r="A216" s="158"/>
      <c r="B216" s="159"/>
      <c r="C216" s="160"/>
      <c r="D216" s="161"/>
      <c r="E216" s="161"/>
      <c r="F216" s="162"/>
      <c r="G216" s="163"/>
      <c r="H216" s="470"/>
    </row>
    <row r="217" spans="1:8">
      <c r="A217" s="158"/>
      <c r="B217" s="159"/>
      <c r="C217" s="160"/>
      <c r="D217" s="161"/>
      <c r="E217" s="161"/>
      <c r="F217" s="162"/>
      <c r="G217" s="163"/>
      <c r="H217" s="470"/>
    </row>
    <row r="218" spans="1:8">
      <c r="A218" s="158"/>
      <c r="B218" s="159"/>
      <c r="C218" s="160"/>
      <c r="D218" s="161"/>
      <c r="E218" s="161"/>
      <c r="F218" s="162"/>
      <c r="G218" s="163"/>
      <c r="H218" s="470"/>
    </row>
    <row r="219" spans="1:8">
      <c r="A219" s="158"/>
      <c r="B219" s="159"/>
      <c r="C219" s="160"/>
      <c r="D219" s="161"/>
      <c r="E219" s="161"/>
      <c r="F219" s="162"/>
      <c r="G219" s="163"/>
      <c r="H219" s="470"/>
    </row>
    <row r="220" spans="1:8">
      <c r="A220" s="158"/>
      <c r="B220" s="159"/>
      <c r="C220" s="160"/>
      <c r="D220" s="161"/>
      <c r="E220" s="161"/>
      <c r="F220" s="162"/>
      <c r="G220" s="163"/>
      <c r="H220" s="470"/>
    </row>
    <row r="221" spans="1:8">
      <c r="A221" s="158"/>
      <c r="B221" s="159"/>
      <c r="C221" s="160"/>
      <c r="D221" s="161"/>
      <c r="E221" s="161"/>
      <c r="F221" s="162"/>
      <c r="G221" s="163"/>
      <c r="H221" s="470"/>
    </row>
    <row r="222" spans="1:8">
      <c r="A222" s="158"/>
      <c r="B222" s="159"/>
      <c r="C222" s="160"/>
      <c r="D222" s="161"/>
      <c r="E222" s="161"/>
      <c r="F222" s="162"/>
      <c r="G222" s="163"/>
      <c r="H222" s="470"/>
    </row>
    <row r="223" spans="1:8">
      <c r="A223" s="158"/>
      <c r="B223" s="159"/>
      <c r="C223" s="160"/>
      <c r="D223" s="161"/>
      <c r="E223" s="161"/>
      <c r="F223" s="162"/>
      <c r="G223" s="163"/>
      <c r="H223" s="470"/>
    </row>
    <row r="224" spans="1:8">
      <c r="A224" s="158"/>
      <c r="B224" s="159"/>
      <c r="C224" s="160"/>
      <c r="D224" s="161"/>
      <c r="E224" s="161"/>
      <c r="F224" s="162"/>
      <c r="G224" s="163"/>
      <c r="H224" s="470"/>
    </row>
    <row r="225" spans="1:8">
      <c r="A225" s="158"/>
      <c r="B225" s="159"/>
      <c r="C225" s="160"/>
      <c r="D225" s="161"/>
      <c r="E225" s="161"/>
      <c r="F225" s="162"/>
      <c r="G225" s="163"/>
      <c r="H225" s="470"/>
    </row>
    <row r="226" spans="1:8">
      <c r="A226" s="158"/>
      <c r="B226" s="159"/>
      <c r="C226" s="160"/>
      <c r="D226" s="161"/>
      <c r="E226" s="161"/>
      <c r="F226" s="162"/>
      <c r="G226" s="163"/>
      <c r="H226" s="470"/>
    </row>
    <row r="227" spans="1:8">
      <c r="A227" s="158"/>
      <c r="B227" s="159"/>
      <c r="C227" s="160"/>
      <c r="D227" s="161"/>
      <c r="E227" s="161"/>
      <c r="F227" s="162"/>
      <c r="G227" s="163"/>
      <c r="H227" s="470"/>
    </row>
    <row r="228" spans="1:8">
      <c r="A228" s="158"/>
      <c r="B228" s="159"/>
      <c r="C228" s="160"/>
      <c r="D228" s="161"/>
      <c r="E228" s="161"/>
      <c r="F228" s="162"/>
      <c r="G228" s="163"/>
      <c r="H228" s="470"/>
    </row>
    <row r="229" spans="1:8">
      <c r="A229" s="158"/>
      <c r="B229" s="159"/>
      <c r="C229" s="160"/>
      <c r="D229" s="161"/>
      <c r="E229" s="161"/>
      <c r="F229" s="162"/>
      <c r="G229" s="163"/>
      <c r="H229" s="470"/>
    </row>
    <row r="230" spans="1:8">
      <c r="A230" s="158"/>
      <c r="B230" s="159"/>
      <c r="C230" s="160"/>
      <c r="D230" s="161"/>
      <c r="E230" s="161"/>
      <c r="F230" s="162"/>
      <c r="G230" s="163"/>
      <c r="H230" s="470"/>
    </row>
    <row r="231" spans="1:8">
      <c r="A231" s="158"/>
      <c r="B231" s="159"/>
      <c r="C231" s="160"/>
      <c r="D231" s="161"/>
      <c r="E231" s="161"/>
      <c r="F231" s="162"/>
      <c r="G231" s="163"/>
      <c r="H231" s="470"/>
    </row>
    <row r="232" spans="1:8">
      <c r="A232" s="158"/>
      <c r="B232" s="159"/>
      <c r="C232" s="160"/>
      <c r="D232" s="161"/>
      <c r="E232" s="161"/>
      <c r="F232" s="162"/>
      <c r="G232" s="163"/>
      <c r="H232" s="470"/>
    </row>
    <row r="233" spans="1:8">
      <c r="A233" s="158"/>
      <c r="B233" s="159"/>
      <c r="C233" s="160"/>
      <c r="D233" s="161"/>
      <c r="E233" s="161"/>
      <c r="F233" s="162"/>
      <c r="G233" s="163"/>
      <c r="H233" s="470"/>
    </row>
    <row r="234" spans="1:8">
      <c r="A234" s="158"/>
      <c r="B234" s="159"/>
      <c r="C234" s="160"/>
      <c r="D234" s="161"/>
      <c r="E234" s="161"/>
      <c r="F234" s="162"/>
      <c r="G234" s="163"/>
      <c r="H234" s="470"/>
    </row>
    <row r="235" spans="1:8">
      <c r="A235" s="158"/>
      <c r="B235" s="159"/>
      <c r="C235" s="160"/>
      <c r="D235" s="161"/>
      <c r="E235" s="161"/>
      <c r="F235" s="162"/>
      <c r="G235" s="163"/>
      <c r="H235" s="470"/>
    </row>
    <row r="236" spans="1:8">
      <c r="A236" s="158"/>
      <c r="B236" s="159"/>
      <c r="C236" s="160"/>
      <c r="D236" s="161"/>
      <c r="E236" s="161"/>
      <c r="F236" s="162"/>
      <c r="G236" s="163"/>
      <c r="H236" s="470"/>
    </row>
    <row r="237" spans="1:8">
      <c r="A237" s="158"/>
      <c r="B237" s="159"/>
      <c r="C237" s="160"/>
      <c r="D237" s="161"/>
      <c r="E237" s="161"/>
      <c r="F237" s="162"/>
      <c r="G237" s="163"/>
      <c r="H237" s="470"/>
    </row>
    <row r="238" spans="1:8">
      <c r="A238" s="158"/>
      <c r="B238" s="159"/>
      <c r="C238" s="160"/>
      <c r="D238" s="161"/>
      <c r="E238" s="161"/>
      <c r="F238" s="162"/>
      <c r="G238" s="163"/>
      <c r="H238" s="470"/>
    </row>
    <row r="239" spans="1:8">
      <c r="A239" s="158"/>
      <c r="B239" s="159"/>
      <c r="C239" s="160"/>
      <c r="D239" s="161"/>
      <c r="E239" s="161"/>
      <c r="F239" s="162"/>
      <c r="G239" s="163"/>
      <c r="H239" s="470"/>
    </row>
    <row r="240" spans="1:8">
      <c r="A240" s="158"/>
      <c r="B240" s="159"/>
      <c r="C240" s="160"/>
      <c r="D240" s="161"/>
      <c r="E240" s="161"/>
      <c r="F240" s="162"/>
      <c r="G240" s="163"/>
      <c r="H240" s="470"/>
    </row>
    <row r="241" spans="1:8">
      <c r="A241" s="158"/>
      <c r="B241" s="159"/>
      <c r="C241" s="160"/>
      <c r="D241" s="161"/>
      <c r="E241" s="161"/>
      <c r="F241" s="162"/>
      <c r="G241" s="163"/>
      <c r="H241" s="470"/>
    </row>
    <row r="242" spans="1:8">
      <c r="A242" s="158"/>
      <c r="B242" s="159"/>
      <c r="C242" s="160"/>
      <c r="D242" s="161"/>
      <c r="E242" s="161"/>
      <c r="F242" s="162"/>
      <c r="G242" s="163"/>
      <c r="H242" s="470"/>
    </row>
    <row r="243" spans="1:8">
      <c r="A243" s="158"/>
      <c r="B243" s="159"/>
      <c r="C243" s="160"/>
      <c r="D243" s="161"/>
      <c r="E243" s="161"/>
      <c r="F243" s="162"/>
      <c r="G243" s="163"/>
      <c r="H243" s="470"/>
    </row>
    <row r="244" spans="1:8">
      <c r="A244" s="158"/>
      <c r="B244" s="159"/>
      <c r="C244" s="160"/>
      <c r="D244" s="161"/>
      <c r="E244" s="161"/>
      <c r="F244" s="162"/>
      <c r="G244" s="163"/>
      <c r="H244" s="470"/>
    </row>
    <row r="245" spans="1:8">
      <c r="A245" s="158"/>
      <c r="B245" s="159"/>
      <c r="C245" s="160"/>
      <c r="D245" s="161"/>
      <c r="E245" s="161"/>
      <c r="F245" s="162"/>
      <c r="G245" s="163"/>
      <c r="H245" s="470"/>
    </row>
    <row r="246" spans="1:8">
      <c r="A246" s="158"/>
      <c r="B246" s="159"/>
      <c r="C246" s="160"/>
      <c r="D246" s="161"/>
      <c r="E246" s="161"/>
      <c r="F246" s="162"/>
      <c r="G246" s="163"/>
      <c r="H246" s="470"/>
    </row>
    <row r="247" spans="1:8">
      <c r="A247" s="158"/>
      <c r="B247" s="159"/>
      <c r="C247" s="160"/>
      <c r="D247" s="161"/>
      <c r="E247" s="161"/>
      <c r="F247" s="162"/>
      <c r="G247" s="163"/>
      <c r="H247" s="470"/>
    </row>
    <row r="248" spans="1:8">
      <c r="A248" s="158"/>
      <c r="B248" s="159"/>
      <c r="C248" s="160"/>
      <c r="D248" s="161"/>
      <c r="E248" s="161"/>
      <c r="F248" s="162"/>
      <c r="G248" s="163"/>
      <c r="H248" s="470"/>
    </row>
    <row r="249" spans="1:8">
      <c r="A249" s="158"/>
      <c r="B249" s="159"/>
      <c r="C249" s="160"/>
      <c r="D249" s="161"/>
      <c r="E249" s="161"/>
      <c r="F249" s="162"/>
      <c r="G249" s="163"/>
      <c r="H249" s="470"/>
    </row>
    <row r="250" spans="1:8">
      <c r="A250" s="158"/>
      <c r="B250" s="159"/>
      <c r="C250" s="160"/>
      <c r="D250" s="161"/>
      <c r="E250" s="161"/>
      <c r="F250" s="162"/>
      <c r="G250" s="163"/>
      <c r="H250" s="470"/>
    </row>
    <row r="251" spans="1:8">
      <c r="A251" s="158"/>
      <c r="B251" s="159"/>
      <c r="C251" s="160"/>
      <c r="D251" s="161"/>
      <c r="E251" s="161"/>
      <c r="F251" s="162"/>
      <c r="G251" s="163"/>
      <c r="H251" s="470"/>
    </row>
    <row r="252" spans="1:8">
      <c r="A252" s="158"/>
      <c r="B252" s="159"/>
      <c r="C252" s="160"/>
      <c r="D252" s="161"/>
      <c r="E252" s="161"/>
      <c r="F252" s="162"/>
      <c r="G252" s="163"/>
      <c r="H252" s="470"/>
    </row>
    <row r="253" spans="1:8">
      <c r="A253" s="158"/>
      <c r="B253" s="159"/>
      <c r="C253" s="160"/>
      <c r="D253" s="161"/>
      <c r="E253" s="161"/>
      <c r="F253" s="162"/>
      <c r="G253" s="163"/>
      <c r="H253" s="470"/>
    </row>
    <row r="254" spans="1:8">
      <c r="A254" s="158"/>
      <c r="B254" s="159"/>
      <c r="C254" s="160"/>
      <c r="D254" s="161"/>
      <c r="E254" s="161"/>
      <c r="F254" s="162"/>
      <c r="G254" s="163"/>
      <c r="H254" s="470"/>
    </row>
    <row r="255" spans="1:8">
      <c r="A255" s="158"/>
      <c r="B255" s="159"/>
      <c r="C255" s="160"/>
      <c r="D255" s="161"/>
      <c r="E255" s="161"/>
      <c r="F255" s="162"/>
      <c r="G255" s="163"/>
      <c r="H255" s="470"/>
    </row>
    <row r="256" spans="1:8">
      <c r="A256" s="158"/>
      <c r="B256" s="159"/>
      <c r="C256" s="160"/>
      <c r="D256" s="161"/>
      <c r="E256" s="161"/>
      <c r="F256" s="162"/>
      <c r="G256" s="163"/>
      <c r="H256" s="470"/>
    </row>
    <row r="257" spans="1:8">
      <c r="A257" s="158"/>
      <c r="B257" s="159"/>
      <c r="C257" s="160"/>
      <c r="D257" s="161"/>
      <c r="E257" s="161"/>
      <c r="F257" s="162"/>
      <c r="G257" s="163"/>
      <c r="H257" s="470"/>
    </row>
    <row r="258" spans="1:8">
      <c r="A258" s="158"/>
      <c r="B258" s="159"/>
      <c r="C258" s="160"/>
      <c r="D258" s="161"/>
      <c r="E258" s="161"/>
      <c r="F258" s="162"/>
      <c r="G258" s="163"/>
      <c r="H258" s="470"/>
    </row>
    <row r="259" spans="1:8">
      <c r="A259" s="158"/>
      <c r="B259" s="159"/>
      <c r="C259" s="160"/>
      <c r="D259" s="161"/>
      <c r="E259" s="161"/>
      <c r="F259" s="162"/>
      <c r="G259" s="163"/>
      <c r="H259" s="470"/>
    </row>
    <row r="260" spans="1:8">
      <c r="A260" s="158"/>
      <c r="B260" s="159"/>
      <c r="C260" s="160"/>
      <c r="D260" s="161"/>
      <c r="E260" s="161"/>
      <c r="F260" s="162"/>
      <c r="G260" s="163"/>
      <c r="H260" s="470"/>
    </row>
    <row r="261" spans="1:8">
      <c r="A261" s="158"/>
      <c r="B261" s="159"/>
      <c r="C261" s="160"/>
      <c r="D261" s="161"/>
      <c r="E261" s="161"/>
      <c r="F261" s="162"/>
      <c r="G261" s="163"/>
      <c r="H261" s="470"/>
    </row>
    <row r="262" spans="1:8">
      <c r="A262" s="158"/>
      <c r="B262" s="159"/>
      <c r="C262" s="160"/>
      <c r="D262" s="161"/>
      <c r="E262" s="161"/>
      <c r="F262" s="162"/>
      <c r="G262" s="163"/>
      <c r="H262" s="470"/>
    </row>
    <row r="263" spans="1:8">
      <c r="A263" s="158"/>
      <c r="B263" s="159"/>
      <c r="C263" s="160"/>
      <c r="D263" s="161"/>
      <c r="E263" s="161"/>
      <c r="F263" s="162"/>
      <c r="G263" s="163"/>
      <c r="H263" s="470"/>
    </row>
    <row r="264" spans="1:8">
      <c r="A264" s="158"/>
      <c r="B264" s="159"/>
      <c r="C264" s="160"/>
      <c r="D264" s="161"/>
      <c r="E264" s="161"/>
      <c r="F264" s="162"/>
      <c r="G264" s="163"/>
      <c r="H264" s="470"/>
    </row>
    <row r="265" spans="1:8">
      <c r="A265" s="158"/>
      <c r="B265" s="159"/>
      <c r="C265" s="160"/>
      <c r="D265" s="161"/>
      <c r="E265" s="161"/>
      <c r="F265" s="162"/>
      <c r="G265" s="163"/>
      <c r="H265" s="470"/>
    </row>
    <row r="266" spans="1:8">
      <c r="A266" s="158"/>
      <c r="B266" s="159"/>
      <c r="C266" s="160"/>
      <c r="D266" s="161"/>
      <c r="E266" s="161"/>
      <c r="F266" s="162"/>
      <c r="G266" s="163"/>
      <c r="H266" s="470"/>
    </row>
    <row r="267" spans="1:8">
      <c r="A267" s="158"/>
      <c r="B267" s="159"/>
      <c r="C267" s="160"/>
      <c r="D267" s="161"/>
      <c r="E267" s="161"/>
      <c r="F267" s="162"/>
      <c r="G267" s="163"/>
      <c r="H267" s="470"/>
    </row>
    <row r="268" spans="1:8">
      <c r="A268" s="158"/>
      <c r="B268" s="159"/>
      <c r="C268" s="160"/>
      <c r="D268" s="161"/>
      <c r="E268" s="161"/>
      <c r="F268" s="162"/>
      <c r="G268" s="163"/>
      <c r="H268" s="470"/>
    </row>
    <row r="269" spans="1:8">
      <c r="A269" s="158"/>
      <c r="B269" s="159"/>
      <c r="C269" s="160"/>
      <c r="D269" s="161"/>
      <c r="E269" s="161"/>
      <c r="F269" s="162"/>
      <c r="G269" s="163"/>
      <c r="H269" s="470"/>
    </row>
    <row r="270" spans="1:8">
      <c r="A270" s="158"/>
      <c r="B270" s="159"/>
      <c r="C270" s="160"/>
      <c r="D270" s="161"/>
      <c r="E270" s="161"/>
      <c r="F270" s="162"/>
      <c r="G270" s="163"/>
      <c r="H270" s="470"/>
    </row>
    <row r="271" spans="1:8">
      <c r="A271" s="158"/>
      <c r="B271" s="159"/>
      <c r="C271" s="160"/>
      <c r="D271" s="161"/>
      <c r="E271" s="161"/>
      <c r="F271" s="162"/>
      <c r="G271" s="163"/>
      <c r="H271" s="470"/>
    </row>
    <row r="272" spans="1:8">
      <c r="A272" s="158"/>
      <c r="B272" s="159"/>
      <c r="C272" s="160"/>
      <c r="D272" s="161"/>
      <c r="E272" s="161"/>
      <c r="F272" s="162"/>
      <c r="G272" s="163"/>
      <c r="H272" s="470"/>
    </row>
    <row r="273" spans="1:8">
      <c r="A273" s="158"/>
      <c r="B273" s="159"/>
      <c r="C273" s="160"/>
      <c r="D273" s="161"/>
      <c r="E273" s="161"/>
      <c r="F273" s="162"/>
      <c r="G273" s="163"/>
      <c r="H273" s="470"/>
    </row>
    <row r="274" spans="1:8">
      <c r="A274" s="158"/>
      <c r="B274" s="159"/>
      <c r="C274" s="160"/>
      <c r="D274" s="161"/>
      <c r="E274" s="161"/>
      <c r="F274" s="162"/>
      <c r="G274" s="163"/>
      <c r="H274" s="470"/>
    </row>
    <row r="275" spans="1:8">
      <c r="A275" s="158"/>
      <c r="B275" s="159"/>
      <c r="C275" s="160"/>
      <c r="D275" s="161"/>
      <c r="E275" s="161"/>
      <c r="F275" s="162"/>
      <c r="G275" s="163"/>
      <c r="H275" s="470"/>
    </row>
    <row r="276" spans="1:8">
      <c r="A276" s="158"/>
      <c r="B276" s="159"/>
      <c r="C276" s="160"/>
      <c r="D276" s="161"/>
      <c r="E276" s="161"/>
      <c r="F276" s="162"/>
      <c r="G276" s="163"/>
      <c r="H276" s="470"/>
    </row>
    <row r="277" spans="1:8">
      <c r="A277" s="158"/>
      <c r="B277" s="159"/>
      <c r="C277" s="160"/>
      <c r="D277" s="161"/>
      <c r="E277" s="161"/>
      <c r="F277" s="162"/>
      <c r="G277" s="163"/>
      <c r="H277" s="470"/>
    </row>
    <row r="278" spans="1:8">
      <c r="A278" s="158"/>
      <c r="B278" s="159"/>
      <c r="C278" s="160"/>
      <c r="D278" s="161"/>
      <c r="E278" s="161"/>
      <c r="F278" s="162"/>
      <c r="G278" s="163"/>
      <c r="H278" s="470"/>
    </row>
    <row r="279" spans="1:8">
      <c r="A279" s="158"/>
      <c r="B279" s="159"/>
      <c r="C279" s="160"/>
      <c r="D279" s="161"/>
      <c r="E279" s="161"/>
      <c r="F279" s="162"/>
      <c r="G279" s="163"/>
      <c r="H279" s="470"/>
    </row>
    <row r="280" spans="1:8">
      <c r="A280" s="158"/>
      <c r="B280" s="159"/>
      <c r="C280" s="160"/>
      <c r="D280" s="161"/>
      <c r="E280" s="161"/>
      <c r="F280" s="162"/>
      <c r="G280" s="163"/>
      <c r="H280" s="470"/>
    </row>
    <row r="281" spans="1:8">
      <c r="A281" s="158"/>
      <c r="B281" s="159"/>
      <c r="C281" s="160"/>
      <c r="D281" s="161"/>
      <c r="E281" s="161"/>
      <c r="F281" s="162"/>
      <c r="G281" s="163"/>
      <c r="H281" s="470"/>
    </row>
    <row r="282" spans="1:8">
      <c r="A282" s="158"/>
      <c r="B282" s="159"/>
      <c r="C282" s="160"/>
      <c r="D282" s="161"/>
      <c r="E282" s="161"/>
      <c r="F282" s="162"/>
      <c r="G282" s="163"/>
      <c r="H282" s="470"/>
    </row>
    <row r="283" spans="1:8">
      <c r="A283" s="158"/>
      <c r="B283" s="159"/>
      <c r="C283" s="160"/>
      <c r="D283" s="161"/>
      <c r="E283" s="161"/>
      <c r="F283" s="162"/>
      <c r="G283" s="163"/>
      <c r="H283" s="470"/>
    </row>
    <row r="284" spans="1:8">
      <c r="A284" s="158"/>
      <c r="B284" s="159"/>
      <c r="C284" s="160"/>
      <c r="D284" s="161"/>
      <c r="E284" s="161"/>
      <c r="F284" s="162"/>
      <c r="G284" s="163"/>
      <c r="H284" s="470"/>
    </row>
    <row r="285" spans="1:8">
      <c r="A285" s="158"/>
      <c r="B285" s="159"/>
      <c r="C285" s="160"/>
      <c r="D285" s="161"/>
      <c r="E285" s="161"/>
      <c r="F285" s="162"/>
      <c r="G285" s="163"/>
      <c r="H285" s="470"/>
    </row>
    <row r="286" spans="1:8">
      <c r="A286" s="158"/>
      <c r="B286" s="159"/>
      <c r="C286" s="160"/>
      <c r="D286" s="161"/>
      <c r="E286" s="161"/>
      <c r="F286" s="162"/>
      <c r="G286" s="163"/>
      <c r="H286" s="470"/>
    </row>
    <row r="287" spans="1:8">
      <c r="A287" s="158"/>
      <c r="B287" s="159"/>
      <c r="C287" s="160"/>
      <c r="D287" s="161"/>
      <c r="E287" s="161"/>
      <c r="F287" s="162"/>
      <c r="G287" s="163"/>
      <c r="H287" s="470"/>
    </row>
    <row r="288" spans="1:8">
      <c r="A288" s="158"/>
      <c r="B288" s="159"/>
      <c r="C288" s="160"/>
      <c r="D288" s="161"/>
      <c r="E288" s="161"/>
      <c r="F288" s="162"/>
      <c r="G288" s="163"/>
      <c r="H288" s="470"/>
    </row>
    <row r="289" spans="1:8">
      <c r="A289" s="158"/>
      <c r="B289" s="159"/>
      <c r="C289" s="160"/>
      <c r="D289" s="161"/>
      <c r="E289" s="161"/>
      <c r="F289" s="162"/>
      <c r="G289" s="163"/>
      <c r="H289" s="470"/>
    </row>
    <row r="290" spans="1:8">
      <c r="A290" s="158"/>
      <c r="B290" s="159"/>
      <c r="C290" s="160"/>
      <c r="D290" s="161"/>
      <c r="E290" s="161"/>
      <c r="F290" s="162"/>
      <c r="G290" s="163"/>
      <c r="H290" s="470"/>
    </row>
    <row r="291" spans="1:8">
      <c r="A291" s="158"/>
      <c r="B291" s="159"/>
      <c r="C291" s="160"/>
      <c r="D291" s="161"/>
      <c r="E291" s="161"/>
      <c r="F291" s="162"/>
      <c r="G291" s="163"/>
      <c r="H291" s="470"/>
    </row>
    <row r="292" spans="1:8">
      <c r="A292" s="158"/>
      <c r="B292" s="159"/>
      <c r="C292" s="160"/>
      <c r="D292" s="161"/>
      <c r="E292" s="161"/>
      <c r="F292" s="162"/>
      <c r="G292" s="163"/>
      <c r="H292" s="470"/>
    </row>
    <row r="293" spans="1:8">
      <c r="A293" s="158"/>
      <c r="B293" s="159"/>
      <c r="C293" s="160"/>
      <c r="D293" s="161"/>
      <c r="E293" s="161"/>
      <c r="F293" s="162"/>
      <c r="G293" s="163"/>
      <c r="H293" s="470"/>
    </row>
    <row r="294" spans="1:8">
      <c r="A294" s="158"/>
      <c r="B294" s="159"/>
      <c r="C294" s="160"/>
      <c r="D294" s="161"/>
      <c r="E294" s="161"/>
      <c r="F294" s="162"/>
      <c r="G294" s="163"/>
      <c r="H294" s="470"/>
    </row>
    <row r="295" spans="1:8">
      <c r="A295" s="158"/>
      <c r="B295" s="159"/>
      <c r="C295" s="160"/>
      <c r="D295" s="161"/>
      <c r="E295" s="161"/>
      <c r="F295" s="162"/>
      <c r="G295" s="163"/>
      <c r="H295" s="470"/>
    </row>
    <row r="296" spans="1:8">
      <c r="A296" s="158"/>
      <c r="B296" s="159"/>
      <c r="C296" s="160"/>
      <c r="D296" s="161"/>
      <c r="E296" s="161"/>
      <c r="F296" s="162"/>
      <c r="G296" s="163"/>
      <c r="H296" s="470"/>
    </row>
    <row r="297" spans="1:8">
      <c r="A297" s="158"/>
      <c r="B297" s="159"/>
      <c r="C297" s="160"/>
      <c r="D297" s="161"/>
      <c r="E297" s="161"/>
      <c r="F297" s="162"/>
      <c r="G297" s="163"/>
      <c r="H297" s="470"/>
    </row>
    <row r="298" spans="1:8">
      <c r="A298" s="158"/>
      <c r="B298" s="159"/>
      <c r="C298" s="160"/>
      <c r="D298" s="161"/>
      <c r="E298" s="161"/>
      <c r="F298" s="162"/>
      <c r="G298" s="163"/>
      <c r="H298" s="470"/>
    </row>
    <row r="299" spans="1:8">
      <c r="A299" s="158"/>
      <c r="B299" s="159"/>
      <c r="C299" s="160"/>
      <c r="D299" s="161"/>
      <c r="E299" s="161"/>
      <c r="F299" s="162"/>
      <c r="G299" s="163"/>
      <c r="H299" s="470"/>
    </row>
    <row r="300" spans="1:8">
      <c r="A300" s="158"/>
      <c r="B300" s="159"/>
      <c r="C300" s="160"/>
      <c r="D300" s="161"/>
      <c r="E300" s="161"/>
      <c r="F300" s="162"/>
      <c r="G300" s="163"/>
      <c r="H300" s="470"/>
    </row>
    <row r="301" spans="1:8">
      <c r="A301" s="158"/>
      <c r="B301" s="159"/>
      <c r="C301" s="160"/>
      <c r="D301" s="161"/>
      <c r="E301" s="161"/>
      <c r="F301" s="162"/>
      <c r="G301" s="163"/>
      <c r="H301" s="470"/>
    </row>
    <row r="302" spans="1:8">
      <c r="A302" s="158"/>
      <c r="B302" s="159"/>
      <c r="C302" s="160"/>
      <c r="D302" s="161"/>
      <c r="E302" s="161"/>
      <c r="F302" s="162"/>
      <c r="G302" s="163"/>
      <c r="H302" s="470"/>
    </row>
    <row r="303" spans="1:8">
      <c r="A303" s="158"/>
      <c r="B303" s="159"/>
      <c r="C303" s="160"/>
      <c r="D303" s="161"/>
      <c r="E303" s="161"/>
      <c r="F303" s="162"/>
      <c r="G303" s="163"/>
      <c r="H303" s="470"/>
    </row>
    <row r="304" spans="1:8">
      <c r="A304" s="158"/>
      <c r="B304" s="159"/>
      <c r="C304" s="160"/>
      <c r="D304" s="161"/>
      <c r="E304" s="161"/>
      <c r="F304" s="162"/>
      <c r="G304" s="163"/>
      <c r="H304" s="470"/>
    </row>
    <row r="305" spans="1:8">
      <c r="A305" s="158"/>
      <c r="B305" s="159"/>
      <c r="C305" s="160"/>
      <c r="D305" s="161"/>
      <c r="E305" s="161"/>
      <c r="F305" s="162"/>
      <c r="G305" s="163"/>
      <c r="H305" s="470"/>
    </row>
    <row r="306" spans="1:8">
      <c r="A306" s="158"/>
      <c r="B306" s="159"/>
      <c r="C306" s="160"/>
      <c r="D306" s="161"/>
      <c r="E306" s="161"/>
      <c r="F306" s="162"/>
      <c r="G306" s="163"/>
      <c r="H306" s="470"/>
    </row>
    <row r="307" spans="1:8">
      <c r="A307" s="158"/>
      <c r="B307" s="159"/>
      <c r="C307" s="160"/>
      <c r="D307" s="161"/>
      <c r="E307" s="161"/>
      <c r="F307" s="162"/>
      <c r="G307" s="163"/>
      <c r="H307" s="470"/>
    </row>
    <row r="308" spans="1:8">
      <c r="A308" s="158"/>
      <c r="B308" s="159"/>
      <c r="C308" s="160"/>
      <c r="D308" s="161"/>
      <c r="E308" s="161"/>
      <c r="F308" s="162"/>
      <c r="G308" s="163"/>
      <c r="H308" s="470"/>
    </row>
    <row r="309" spans="1:8">
      <c r="A309" s="158"/>
      <c r="B309" s="159"/>
      <c r="C309" s="160"/>
      <c r="D309" s="161"/>
      <c r="E309" s="161"/>
      <c r="F309" s="162"/>
      <c r="G309" s="163"/>
      <c r="H309" s="470"/>
    </row>
    <row r="310" spans="1:8">
      <c r="A310" s="158"/>
      <c r="B310" s="159"/>
      <c r="C310" s="160"/>
      <c r="D310" s="161"/>
      <c r="E310" s="161"/>
      <c r="F310" s="162"/>
      <c r="G310" s="163"/>
      <c r="H310" s="470"/>
    </row>
  </sheetData>
  <sheetProtection insertRows="0" sort="0" autoFilter="0"/>
  <autoFilter ref="A3:H3" xr:uid="{29F3E9EA-8269-408D-B304-7262EFE0DE67}"/>
  <mergeCells count="1">
    <mergeCell ref="A2:H2"/>
  </mergeCells>
  <phoneticPr fontId="64" type="noConversion"/>
  <pageMargins left="0.7" right="0.7" top="0.75" bottom="0.75" header="0.3" footer="0.3"/>
  <pageSetup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5358-BDAF-4824-A20C-D8EB1315D738}">
  <sheetPr>
    <tabColor rgb="FFFFFFCC"/>
  </sheetPr>
  <dimension ref="A1:S108"/>
  <sheetViews>
    <sheetView zoomScale="90" zoomScaleNormal="90" workbookViewId="0">
      <pane xSplit="1" ySplit="4" topLeftCell="C97" activePane="bottomRight" state="frozen"/>
      <selection pane="topRight" activeCell="B1" sqref="B1"/>
      <selection pane="bottomLeft" activeCell="A5" sqref="A5"/>
      <selection pane="bottomRight" activeCell="Q108" sqref="Q108"/>
    </sheetView>
  </sheetViews>
  <sheetFormatPr defaultColWidth="9.1796875" defaultRowHeight="14.5"/>
  <cols>
    <col min="1" max="1" width="34.81640625" style="5" customWidth="1"/>
    <col min="2" max="2" width="4.1796875" style="5" customWidth="1"/>
    <col min="3" max="3" width="90" style="5" customWidth="1"/>
    <col min="4" max="4" width="17.54296875" style="5" customWidth="1"/>
    <col min="5" max="8" width="5.1796875" style="6" customWidth="1"/>
    <col min="9" max="9" width="16.54296875" style="7" customWidth="1"/>
    <col min="10" max="10" width="15.1796875" style="7" customWidth="1"/>
    <col min="11" max="11" width="7.7265625" style="7" customWidth="1"/>
    <col min="12" max="12" width="15.7265625" style="5" customWidth="1"/>
    <col min="13" max="13" width="11" style="5" customWidth="1"/>
    <col min="14" max="14" width="12.81640625" style="5" customWidth="1"/>
    <col min="15" max="15" width="17.7265625" style="5" customWidth="1"/>
    <col min="16" max="17" width="20.453125" style="5" customWidth="1"/>
    <col min="18" max="18" width="24.1796875" style="5" customWidth="1"/>
    <col min="19" max="19" width="16.81640625" style="5" customWidth="1"/>
  </cols>
  <sheetData>
    <row r="1" spans="1:19" ht="21.5" thickBot="1">
      <c r="A1" s="244" t="s">
        <v>200</v>
      </c>
      <c r="B1" s="57"/>
      <c r="C1" s="414"/>
      <c r="D1" s="414"/>
      <c r="E1" s="58"/>
      <c r="F1" s="58"/>
      <c r="G1" s="58"/>
      <c r="H1" s="58"/>
      <c r="I1" s="415"/>
      <c r="J1" s="415"/>
      <c r="K1" s="415"/>
      <c r="L1" s="414"/>
      <c r="M1" s="414"/>
      <c r="N1" s="414"/>
      <c r="O1" s="414"/>
      <c r="P1" s="414"/>
      <c r="Q1" s="414"/>
      <c r="R1" s="414"/>
      <c r="S1" s="414"/>
    </row>
    <row r="2" spans="1:19" ht="21.5" thickBot="1">
      <c r="A2" s="416"/>
      <c r="B2" s="179" t="s">
        <v>123</v>
      </c>
      <c r="C2" s="180"/>
      <c r="D2" s="180"/>
      <c r="E2" s="181"/>
      <c r="F2" s="181"/>
      <c r="G2" s="181"/>
      <c r="H2" s="181"/>
      <c r="I2" s="180"/>
      <c r="J2" s="180"/>
      <c r="K2" s="180"/>
      <c r="L2" s="180"/>
      <c r="M2" s="182"/>
      <c r="N2" s="183" t="s">
        <v>124</v>
      </c>
      <c r="O2" s="184"/>
      <c r="P2" s="184"/>
      <c r="Q2" s="184"/>
      <c r="R2" s="184"/>
      <c r="S2" s="185"/>
    </row>
    <row r="3" spans="1:19" ht="31">
      <c r="A3" s="417" t="s">
        <v>125</v>
      </c>
      <c r="B3" s="598" t="s">
        <v>126</v>
      </c>
      <c r="C3" s="418" t="s">
        <v>127</v>
      </c>
      <c r="D3" s="600" t="s">
        <v>128</v>
      </c>
      <c r="E3" s="177" t="s">
        <v>129</v>
      </c>
      <c r="F3" s="178"/>
      <c r="G3" s="178"/>
      <c r="H3" s="178"/>
      <c r="I3" s="419" t="s">
        <v>130</v>
      </c>
      <c r="J3" s="419"/>
      <c r="K3" s="170" t="s">
        <v>131</v>
      </c>
      <c r="L3" s="170" t="s">
        <v>132</v>
      </c>
      <c r="M3" s="602" t="s">
        <v>133</v>
      </c>
      <c r="N3" s="604" t="s">
        <v>134</v>
      </c>
      <c r="O3" s="606" t="s">
        <v>135</v>
      </c>
      <c r="P3" s="608" t="s">
        <v>136</v>
      </c>
      <c r="Q3" s="588" t="s">
        <v>137</v>
      </c>
      <c r="R3" s="590" t="s">
        <v>138</v>
      </c>
      <c r="S3" s="591"/>
    </row>
    <row r="4" spans="1:19" ht="25.5" customHeight="1">
      <c r="A4" s="420"/>
      <c r="B4" s="599"/>
      <c r="C4" s="421"/>
      <c r="D4" s="601"/>
      <c r="E4" s="81" t="s">
        <v>139</v>
      </c>
      <c r="F4" s="82" t="s">
        <v>140</v>
      </c>
      <c r="G4" s="81" t="s">
        <v>141</v>
      </c>
      <c r="H4" s="83" t="s">
        <v>142</v>
      </c>
      <c r="I4" s="146" t="s">
        <v>143</v>
      </c>
      <c r="J4" s="148" t="s">
        <v>144</v>
      </c>
      <c r="K4" s="147" t="s">
        <v>145</v>
      </c>
      <c r="L4" s="84" t="s">
        <v>146</v>
      </c>
      <c r="M4" s="603"/>
      <c r="N4" s="605"/>
      <c r="O4" s="607"/>
      <c r="P4" s="609"/>
      <c r="Q4" s="589"/>
      <c r="R4" s="249" t="s">
        <v>147</v>
      </c>
      <c r="S4" s="250" t="s">
        <v>144</v>
      </c>
    </row>
    <row r="5" spans="1:19" ht="21">
      <c r="A5" s="85" t="s">
        <v>148</v>
      </c>
      <c r="B5" s="86"/>
      <c r="C5" s="86"/>
      <c r="D5" s="86"/>
      <c r="E5" s="86"/>
      <c r="F5" s="86"/>
      <c r="G5" s="86"/>
      <c r="H5" s="86"/>
      <c r="I5" s="210">
        <f>I6+I16+I80</f>
        <v>0</v>
      </c>
      <c r="J5" s="87">
        <f>J6+J16+J80</f>
        <v>0</v>
      </c>
      <c r="K5" s="165"/>
      <c r="L5" s="88"/>
      <c r="M5" s="89"/>
      <c r="N5" s="90"/>
      <c r="O5" s="88"/>
      <c r="P5" s="88"/>
      <c r="Q5" s="91"/>
      <c r="R5" s="210">
        <f>R6+R16+R80</f>
        <v>0</v>
      </c>
      <c r="S5" s="92">
        <f>S6+S16+S80</f>
        <v>0</v>
      </c>
    </row>
    <row r="6" spans="1:19" ht="35.25" customHeight="1">
      <c r="A6" s="478" t="s">
        <v>202</v>
      </c>
      <c r="B6" s="479"/>
      <c r="C6" s="479"/>
      <c r="D6" s="479"/>
      <c r="E6" s="479"/>
      <c r="F6" s="479"/>
      <c r="G6" s="479"/>
      <c r="H6" s="480"/>
      <c r="I6" s="204">
        <f>I7</f>
        <v>0</v>
      </c>
      <c r="J6" s="93">
        <f>J7</f>
        <v>0</v>
      </c>
      <c r="K6" s="166"/>
      <c r="L6" s="137"/>
      <c r="M6" s="95"/>
      <c r="N6" s="96"/>
      <c r="O6" s="94"/>
      <c r="P6" s="94"/>
      <c r="Q6" s="97"/>
      <c r="R6" s="204">
        <f>R7</f>
        <v>0</v>
      </c>
      <c r="S6" s="98">
        <f>S7</f>
        <v>0</v>
      </c>
    </row>
    <row r="7" spans="1:19" ht="30.75" customHeight="1">
      <c r="A7" s="486" t="s">
        <v>203</v>
      </c>
      <c r="B7" s="487"/>
      <c r="C7" s="487"/>
      <c r="D7" s="485"/>
      <c r="E7" s="422" t="s">
        <v>139</v>
      </c>
      <c r="F7" s="423" t="s">
        <v>140</v>
      </c>
      <c r="G7" s="423" t="s">
        <v>141</v>
      </c>
      <c r="H7" s="424" t="s">
        <v>142</v>
      </c>
      <c r="I7" s="425">
        <f>I11+I15</f>
        <v>0</v>
      </c>
      <c r="J7" s="426">
        <f>J11+J15</f>
        <v>0</v>
      </c>
      <c r="K7" s="427"/>
      <c r="L7" s="432"/>
      <c r="M7" s="434"/>
      <c r="N7" s="435"/>
      <c r="O7" s="428"/>
      <c r="P7" s="491"/>
      <c r="Q7" s="492"/>
      <c r="R7" s="425">
        <f>R11+R15</f>
        <v>0</v>
      </c>
      <c r="S7" s="429">
        <f>S11+S15</f>
        <v>0</v>
      </c>
    </row>
    <row r="8" spans="1:19" ht="31.5" customHeight="1">
      <c r="A8" s="592" t="s">
        <v>201</v>
      </c>
      <c r="B8" s="59">
        <v>1</v>
      </c>
      <c r="C8" s="236" t="s">
        <v>251</v>
      </c>
      <c r="D8" s="246"/>
      <c r="E8" s="60"/>
      <c r="F8" s="60"/>
      <c r="G8" s="212"/>
      <c r="H8" s="213"/>
      <c r="I8" s="61"/>
      <c r="J8" s="149">
        <f>I8/623</f>
        <v>0</v>
      </c>
      <c r="K8" s="238"/>
      <c r="L8" s="133"/>
      <c r="M8" s="226"/>
      <c r="N8" s="62"/>
      <c r="O8" s="131" t="str">
        <f>IF(M8,MIN(1,N8/M8),"")</f>
        <v/>
      </c>
      <c r="P8" s="629"/>
      <c r="Q8" s="610"/>
      <c r="R8" s="61"/>
      <c r="S8" s="430"/>
    </row>
    <row r="9" spans="1:19" ht="31.5" customHeight="1">
      <c r="A9" s="593"/>
      <c r="B9" s="219">
        <f>B8+1</f>
        <v>2</v>
      </c>
      <c r="C9" s="237" t="s">
        <v>204</v>
      </c>
      <c r="D9" s="247"/>
      <c r="E9" s="60"/>
      <c r="F9" s="60"/>
      <c r="G9" s="212"/>
      <c r="H9" s="213"/>
      <c r="I9" s="61"/>
      <c r="J9" s="149">
        <f t="shared" ref="J9:J14" si="0">I9/623</f>
        <v>0</v>
      </c>
      <c r="K9" s="239"/>
      <c r="L9" s="133"/>
      <c r="M9" s="226"/>
      <c r="N9" s="62"/>
      <c r="O9" s="131" t="str">
        <f t="shared" ref="O9:O14" si="1">IF(M9,MIN(1,N9/M9),"")</f>
        <v/>
      </c>
      <c r="P9" s="630"/>
      <c r="Q9" s="611"/>
      <c r="R9" s="61"/>
      <c r="S9" s="430"/>
    </row>
    <row r="10" spans="1:19" ht="31.5" customHeight="1">
      <c r="A10" s="593"/>
      <c r="B10" s="219">
        <f>B9+1</f>
        <v>3</v>
      </c>
      <c r="C10" s="237" t="s">
        <v>205</v>
      </c>
      <c r="D10" s="248"/>
      <c r="E10" s="60"/>
      <c r="F10" s="60"/>
      <c r="G10" s="212"/>
      <c r="H10" s="213"/>
      <c r="I10" s="61"/>
      <c r="J10" s="149">
        <f t="shared" si="0"/>
        <v>0</v>
      </c>
      <c r="K10" s="240"/>
      <c r="L10" s="133"/>
      <c r="M10" s="226"/>
      <c r="N10" s="62"/>
      <c r="O10" s="131" t="str">
        <f t="shared" si="1"/>
        <v/>
      </c>
      <c r="P10" s="630"/>
      <c r="Q10" s="611"/>
      <c r="R10" s="61"/>
      <c r="S10" s="430"/>
    </row>
    <row r="11" spans="1:19">
      <c r="A11" s="594"/>
      <c r="B11" s="75"/>
      <c r="C11" s="76"/>
      <c r="D11" s="245"/>
      <c r="E11" s="77"/>
      <c r="F11" s="77"/>
      <c r="G11" s="77"/>
      <c r="H11" s="76"/>
      <c r="I11" s="203">
        <f>SUM(I8:I10)</f>
        <v>0</v>
      </c>
      <c r="J11" s="150">
        <f>SUM(J8:J10)</f>
        <v>0</v>
      </c>
      <c r="K11" s="171"/>
      <c r="L11" s="134"/>
      <c r="M11" s="227">
        <f>SUM(M8:M10)</f>
        <v>0</v>
      </c>
      <c r="N11" s="78">
        <f>SUM(N8:N10)</f>
        <v>0</v>
      </c>
      <c r="O11" s="79" t="str">
        <f>IFERROR(AVERAGE(O8:O10),"")</f>
        <v/>
      </c>
      <c r="P11" s="630"/>
      <c r="Q11" s="611"/>
      <c r="R11" s="203">
        <f>SUM(R8:R10)</f>
        <v>0</v>
      </c>
      <c r="S11" s="80">
        <f>SUM(S8:S10)</f>
        <v>0</v>
      </c>
    </row>
    <row r="12" spans="1:19" ht="31.5" customHeight="1">
      <c r="A12" s="595" t="s">
        <v>212</v>
      </c>
      <c r="B12" s="220">
        <f>B10+1</f>
        <v>4</v>
      </c>
      <c r="C12" s="236" t="s">
        <v>209</v>
      </c>
      <c r="D12" s="246"/>
      <c r="E12" s="66"/>
      <c r="F12" s="66"/>
      <c r="G12" s="214"/>
      <c r="H12" s="215"/>
      <c r="I12" s="61"/>
      <c r="J12" s="149">
        <f t="shared" si="0"/>
        <v>0</v>
      </c>
      <c r="K12" s="238"/>
      <c r="L12" s="135"/>
      <c r="M12" s="228"/>
      <c r="N12" s="62"/>
      <c r="O12" s="131" t="str">
        <f t="shared" si="1"/>
        <v/>
      </c>
      <c r="P12" s="630"/>
      <c r="Q12" s="611"/>
      <c r="R12" s="61"/>
      <c r="S12" s="431"/>
    </row>
    <row r="13" spans="1:19" ht="31.5" customHeight="1">
      <c r="A13" s="596"/>
      <c r="B13" s="219">
        <f>B12+1</f>
        <v>5</v>
      </c>
      <c r="C13" s="237" t="s">
        <v>210</v>
      </c>
      <c r="D13" s="247"/>
      <c r="E13" s="68"/>
      <c r="F13" s="68"/>
      <c r="G13" s="216"/>
      <c r="H13" s="217"/>
      <c r="I13" s="61"/>
      <c r="J13" s="149">
        <f t="shared" si="0"/>
        <v>0</v>
      </c>
      <c r="K13" s="239"/>
      <c r="L13" s="133"/>
      <c r="M13" s="226"/>
      <c r="N13" s="62"/>
      <c r="O13" s="131" t="str">
        <f t="shared" si="1"/>
        <v/>
      </c>
      <c r="P13" s="630"/>
      <c r="Q13" s="611"/>
      <c r="R13" s="61"/>
      <c r="S13" s="430"/>
    </row>
    <row r="14" spans="1:19" ht="31.5" customHeight="1">
      <c r="A14" s="596"/>
      <c r="B14" s="219">
        <f>B13+1</f>
        <v>6</v>
      </c>
      <c r="C14" s="237" t="s">
        <v>211</v>
      </c>
      <c r="D14" s="248"/>
      <c r="E14" s="68"/>
      <c r="F14" s="68"/>
      <c r="G14" s="216"/>
      <c r="H14" s="217"/>
      <c r="I14" s="61"/>
      <c r="J14" s="149">
        <f t="shared" si="0"/>
        <v>0</v>
      </c>
      <c r="K14" s="240"/>
      <c r="L14" s="133"/>
      <c r="M14" s="226"/>
      <c r="N14" s="62"/>
      <c r="O14" s="131" t="str">
        <f t="shared" si="1"/>
        <v/>
      </c>
      <c r="P14" s="631"/>
      <c r="Q14" s="611"/>
      <c r="R14" s="61"/>
      <c r="S14" s="430"/>
    </row>
    <row r="15" spans="1:19">
      <c r="A15" s="597"/>
      <c r="B15" s="75"/>
      <c r="C15" s="76"/>
      <c r="D15" s="77"/>
      <c r="E15" s="77"/>
      <c r="F15" s="77"/>
      <c r="G15" s="77"/>
      <c r="H15" s="76"/>
      <c r="I15" s="203">
        <f>SUM(I12:I14)</f>
        <v>0</v>
      </c>
      <c r="J15" s="150">
        <f>SUM(J12:J14)</f>
        <v>0</v>
      </c>
      <c r="K15" s="171"/>
      <c r="L15" s="134"/>
      <c r="M15" s="227">
        <f>SUM(M12:M14)</f>
        <v>0</v>
      </c>
      <c r="N15" s="78">
        <f>SUM(N12:N14)</f>
        <v>0</v>
      </c>
      <c r="O15" s="79" t="str">
        <f>IFERROR(AVERAGE(O12:O14),"")</f>
        <v/>
      </c>
      <c r="P15" s="475" t="str">
        <f>IFERROR(AVERAGE(O8:O10,O12:O14),"")</f>
        <v/>
      </c>
      <c r="Q15" s="475" t="str">
        <f>IFERROR(AVERAGE(O8:O10,O12:O14),"")</f>
        <v/>
      </c>
      <c r="R15" s="203">
        <f>SUM(R12:R14)</f>
        <v>0</v>
      </c>
      <c r="S15" s="80">
        <f>SUM(S12:S14)</f>
        <v>0</v>
      </c>
    </row>
    <row r="16" spans="1:19" ht="35.25" customHeight="1">
      <c r="A16" s="478" t="s">
        <v>208</v>
      </c>
      <c r="B16" s="479"/>
      <c r="C16" s="479"/>
      <c r="D16" s="479"/>
      <c r="E16" s="479"/>
      <c r="F16" s="479"/>
      <c r="G16" s="479"/>
      <c r="H16" s="480"/>
      <c r="I16" s="204">
        <f>I17+I34+I39</f>
        <v>0</v>
      </c>
      <c r="J16" s="93">
        <f>J17+J34+J39</f>
        <v>0</v>
      </c>
      <c r="K16" s="166"/>
      <c r="L16" s="137"/>
      <c r="M16" s="95"/>
      <c r="N16" s="96"/>
      <c r="O16" s="94"/>
      <c r="P16" s="94"/>
      <c r="Q16" s="97"/>
      <c r="R16" s="204">
        <f>R17+R34+R39</f>
        <v>0</v>
      </c>
      <c r="S16" s="98">
        <f>S17+S34+S39</f>
        <v>0</v>
      </c>
    </row>
    <row r="17" spans="1:19" ht="30.75" customHeight="1">
      <c r="A17" s="486" t="s">
        <v>213</v>
      </c>
      <c r="B17" s="487"/>
      <c r="C17" s="487"/>
      <c r="D17" s="485"/>
      <c r="E17" s="422" t="s">
        <v>139</v>
      </c>
      <c r="F17" s="423" t="s">
        <v>140</v>
      </c>
      <c r="G17" s="423" t="s">
        <v>141</v>
      </c>
      <c r="H17" s="424" t="s">
        <v>142</v>
      </c>
      <c r="I17" s="425">
        <f>I23+I33</f>
        <v>0</v>
      </c>
      <c r="J17" s="426">
        <f>J23+J33</f>
        <v>0</v>
      </c>
      <c r="K17" s="427"/>
      <c r="L17" s="432"/>
      <c r="M17" s="434"/>
      <c r="N17" s="435"/>
      <c r="O17" s="428"/>
      <c r="P17" s="491"/>
      <c r="Q17" s="492"/>
      <c r="R17" s="425">
        <f>R23+R33</f>
        <v>0</v>
      </c>
      <c r="S17" s="429">
        <f>S23+S33</f>
        <v>0</v>
      </c>
    </row>
    <row r="18" spans="1:19" ht="31.5" customHeight="1">
      <c r="A18" s="582" t="s">
        <v>214</v>
      </c>
      <c r="B18" s="219">
        <f>B14+1</f>
        <v>7</v>
      </c>
      <c r="C18" s="236" t="s">
        <v>216</v>
      </c>
      <c r="D18" s="246"/>
      <c r="E18" s="58"/>
      <c r="F18" s="68"/>
      <c r="G18" s="223"/>
      <c r="H18" s="224"/>
      <c r="I18" s="208"/>
      <c r="J18" s="149">
        <f t="shared" ref="J18:J22" si="2">I18/623</f>
        <v>0</v>
      </c>
      <c r="K18" s="238"/>
      <c r="L18" s="136"/>
      <c r="M18" s="229"/>
      <c r="N18" s="62"/>
      <c r="O18" s="131" t="str">
        <f t="shared" ref="O18:O22" si="3">IF(M18,MIN(1,N18/M18),"")</f>
        <v/>
      </c>
      <c r="P18" s="624"/>
      <c r="Q18" s="633"/>
      <c r="R18" s="208"/>
      <c r="S18" s="433"/>
    </row>
    <row r="19" spans="1:19" ht="31.5" customHeight="1">
      <c r="A19" s="583"/>
      <c r="B19" s="219">
        <f>B18+1</f>
        <v>8</v>
      </c>
      <c r="C19" s="237" t="s">
        <v>217</v>
      </c>
      <c r="D19" s="247"/>
      <c r="E19" s="58"/>
      <c r="F19" s="68"/>
      <c r="G19" s="223"/>
      <c r="H19" s="224"/>
      <c r="I19" s="208"/>
      <c r="J19" s="149">
        <f t="shared" si="2"/>
        <v>0</v>
      </c>
      <c r="K19" s="239"/>
      <c r="L19" s="133"/>
      <c r="M19" s="226"/>
      <c r="N19" s="62"/>
      <c r="O19" s="131" t="str">
        <f t="shared" si="3"/>
        <v/>
      </c>
      <c r="P19" s="625"/>
      <c r="Q19" s="634"/>
      <c r="R19" s="208"/>
      <c r="S19" s="430"/>
    </row>
    <row r="20" spans="1:19" ht="31.5" customHeight="1">
      <c r="A20" s="583"/>
      <c r="B20" s="219">
        <f t="shared" ref="B20:B22" si="4">B19+1</f>
        <v>9</v>
      </c>
      <c r="C20" s="237" t="s">
        <v>218</v>
      </c>
      <c r="D20" s="247"/>
      <c r="E20" s="58"/>
      <c r="F20" s="68"/>
      <c r="G20" s="68"/>
      <c r="H20" s="224"/>
      <c r="I20" s="208"/>
      <c r="J20" s="149">
        <f t="shared" si="2"/>
        <v>0</v>
      </c>
      <c r="K20" s="239"/>
      <c r="L20" s="133"/>
      <c r="M20" s="226"/>
      <c r="N20" s="62"/>
      <c r="O20" s="131" t="str">
        <f t="shared" si="3"/>
        <v/>
      </c>
      <c r="P20" s="625"/>
      <c r="Q20" s="634"/>
      <c r="R20" s="208"/>
      <c r="S20" s="430"/>
    </row>
    <row r="21" spans="1:19" ht="31.5" customHeight="1">
      <c r="A21" s="583"/>
      <c r="B21" s="219">
        <f t="shared" si="4"/>
        <v>10</v>
      </c>
      <c r="C21" s="237" t="s">
        <v>219</v>
      </c>
      <c r="D21" s="247"/>
      <c r="E21" s="68"/>
      <c r="F21" s="223"/>
      <c r="G21" s="223"/>
      <c r="H21" s="224"/>
      <c r="I21" s="208"/>
      <c r="J21" s="149">
        <f t="shared" si="2"/>
        <v>0</v>
      </c>
      <c r="K21" s="239"/>
      <c r="L21" s="133"/>
      <c r="M21" s="226"/>
      <c r="N21" s="62"/>
      <c r="O21" s="131" t="str">
        <f t="shared" si="3"/>
        <v/>
      </c>
      <c r="P21" s="625"/>
      <c r="Q21" s="634"/>
      <c r="R21" s="208"/>
      <c r="S21" s="430"/>
    </row>
    <row r="22" spans="1:19" ht="31.5" customHeight="1">
      <c r="A22" s="583"/>
      <c r="B22" s="219">
        <f t="shared" si="4"/>
        <v>11</v>
      </c>
      <c r="C22" s="237" t="s">
        <v>220</v>
      </c>
      <c r="D22" s="247"/>
      <c r="E22" s="68"/>
      <c r="F22" s="68"/>
      <c r="G22" s="223"/>
      <c r="H22" s="224"/>
      <c r="I22" s="208"/>
      <c r="J22" s="149">
        <f t="shared" si="2"/>
        <v>0</v>
      </c>
      <c r="K22" s="240"/>
      <c r="L22" s="133"/>
      <c r="M22" s="226"/>
      <c r="N22" s="62"/>
      <c r="O22" s="131" t="str">
        <f t="shared" si="3"/>
        <v/>
      </c>
      <c r="P22" s="625"/>
      <c r="Q22" s="634"/>
      <c r="R22" s="208"/>
      <c r="S22" s="430"/>
    </row>
    <row r="23" spans="1:19">
      <c r="A23" s="584"/>
      <c r="B23" s="75"/>
      <c r="C23" s="99"/>
      <c r="D23" s="144"/>
      <c r="E23" s="77"/>
      <c r="F23" s="77"/>
      <c r="G23" s="77"/>
      <c r="H23" s="76"/>
      <c r="I23" s="203">
        <f>SUM(I18:I22)</f>
        <v>0</v>
      </c>
      <c r="J23" s="150">
        <f>SUM(J18:J22)</f>
        <v>0</v>
      </c>
      <c r="K23" s="171"/>
      <c r="L23" s="134"/>
      <c r="M23" s="227">
        <f>SUM(M18:M22)</f>
        <v>0</v>
      </c>
      <c r="N23" s="78">
        <f>SUM(N18:N22)</f>
        <v>0</v>
      </c>
      <c r="O23" s="79" t="str">
        <f>IFERROR(AVERAGE(O18:O22),"")</f>
        <v/>
      </c>
      <c r="P23" s="625"/>
      <c r="Q23" s="634"/>
      <c r="R23" s="203">
        <f>SUM(R18:R22)</f>
        <v>0</v>
      </c>
      <c r="S23" s="80">
        <f>SUM(S18:S22)</f>
        <v>0</v>
      </c>
    </row>
    <row r="24" spans="1:19" ht="31.5" customHeight="1">
      <c r="A24" s="585" t="s">
        <v>215</v>
      </c>
      <c r="B24" s="219">
        <f>B22+1</f>
        <v>12</v>
      </c>
      <c r="C24" s="236" t="s">
        <v>221</v>
      </c>
      <c r="D24" s="246"/>
      <c r="E24" s="68"/>
      <c r="F24" s="223"/>
      <c r="G24" s="223"/>
      <c r="H24" s="224"/>
      <c r="I24" s="208"/>
      <c r="J24" s="149">
        <f t="shared" ref="J24:J32" si="5">I24/623</f>
        <v>0</v>
      </c>
      <c r="K24" s="238"/>
      <c r="L24" s="225"/>
      <c r="M24" s="226"/>
      <c r="N24" s="62"/>
      <c r="O24" s="131" t="str">
        <f>IF(M24,MIN(1,N24/M24),"")</f>
        <v/>
      </c>
      <c r="P24" s="625"/>
      <c r="Q24" s="634"/>
      <c r="R24" s="208"/>
      <c r="S24" s="430"/>
    </row>
    <row r="25" spans="1:19" ht="31.5" customHeight="1">
      <c r="A25" s="583"/>
      <c r="B25" s="219">
        <f>B24+1</f>
        <v>13</v>
      </c>
      <c r="C25" s="237" t="s">
        <v>222</v>
      </c>
      <c r="D25" s="247"/>
      <c r="E25" s="68"/>
      <c r="F25" s="68"/>
      <c r="G25" s="68"/>
      <c r="H25" s="224"/>
      <c r="I25" s="208"/>
      <c r="J25" s="149">
        <f t="shared" si="5"/>
        <v>0</v>
      </c>
      <c r="K25" s="239"/>
      <c r="L25" s="225"/>
      <c r="M25" s="226"/>
      <c r="N25" s="62"/>
      <c r="O25" s="131" t="str">
        <f t="shared" ref="O25:O32" si="6">IF(M25,MIN(1,N25/M25),"")</f>
        <v/>
      </c>
      <c r="P25" s="625"/>
      <c r="Q25" s="634"/>
      <c r="R25" s="208"/>
      <c r="S25" s="430"/>
    </row>
    <row r="26" spans="1:19" ht="31.5" customHeight="1">
      <c r="A26" s="583"/>
      <c r="B26" s="219">
        <f t="shared" ref="B26:B32" si="7">B25+1</f>
        <v>14</v>
      </c>
      <c r="C26" s="237" t="s">
        <v>223</v>
      </c>
      <c r="D26" s="247"/>
      <c r="E26" s="68"/>
      <c r="F26" s="223"/>
      <c r="G26" s="223"/>
      <c r="H26" s="224"/>
      <c r="I26" s="208"/>
      <c r="J26" s="149">
        <f t="shared" si="5"/>
        <v>0</v>
      </c>
      <c r="K26" s="239"/>
      <c r="L26" s="225"/>
      <c r="M26" s="226"/>
      <c r="N26" s="62"/>
      <c r="O26" s="131" t="str">
        <f t="shared" si="6"/>
        <v/>
      </c>
      <c r="P26" s="625"/>
      <c r="Q26" s="634"/>
      <c r="R26" s="208"/>
      <c r="S26" s="430"/>
    </row>
    <row r="27" spans="1:19" ht="31.5" customHeight="1">
      <c r="A27" s="583"/>
      <c r="B27" s="219">
        <f t="shared" si="7"/>
        <v>15</v>
      </c>
      <c r="C27" s="237" t="s">
        <v>224</v>
      </c>
      <c r="D27" s="247"/>
      <c r="E27" s="68"/>
      <c r="F27" s="223"/>
      <c r="G27" s="223"/>
      <c r="H27" s="224"/>
      <c r="I27" s="208"/>
      <c r="J27" s="149">
        <f t="shared" si="5"/>
        <v>0</v>
      </c>
      <c r="K27" s="239"/>
      <c r="L27" s="225"/>
      <c r="M27" s="233"/>
      <c r="N27" s="62"/>
      <c r="O27" s="131" t="str">
        <f t="shared" si="6"/>
        <v/>
      </c>
      <c r="P27" s="625"/>
      <c r="Q27" s="634"/>
      <c r="R27" s="208"/>
      <c r="S27" s="430"/>
    </row>
    <row r="28" spans="1:19" ht="31.5" customHeight="1">
      <c r="A28" s="583"/>
      <c r="B28" s="219">
        <f t="shared" si="7"/>
        <v>16</v>
      </c>
      <c r="C28" s="237" t="s">
        <v>225</v>
      </c>
      <c r="D28" s="247"/>
      <c r="E28" s="68"/>
      <c r="F28" s="68"/>
      <c r="G28" s="223"/>
      <c r="H28" s="224"/>
      <c r="I28" s="208"/>
      <c r="J28" s="149">
        <f t="shared" si="5"/>
        <v>0</v>
      </c>
      <c r="K28" s="239"/>
      <c r="L28" s="225"/>
      <c r="M28" s="226"/>
      <c r="N28" s="62"/>
      <c r="O28" s="131" t="str">
        <f t="shared" si="6"/>
        <v/>
      </c>
      <c r="P28" s="625"/>
      <c r="Q28" s="634"/>
      <c r="R28" s="208"/>
      <c r="S28" s="430"/>
    </row>
    <row r="29" spans="1:19" ht="31.5" customHeight="1">
      <c r="A29" s="583"/>
      <c r="B29" s="219">
        <f t="shared" si="7"/>
        <v>17</v>
      </c>
      <c r="C29" s="237" t="s">
        <v>226</v>
      </c>
      <c r="D29" s="247"/>
      <c r="E29" s="68"/>
      <c r="F29" s="68"/>
      <c r="G29" s="223"/>
      <c r="H29" s="224"/>
      <c r="I29" s="208"/>
      <c r="J29" s="149">
        <f t="shared" si="5"/>
        <v>0</v>
      </c>
      <c r="K29" s="239"/>
      <c r="L29" s="225"/>
      <c r="M29" s="226"/>
      <c r="N29" s="62"/>
      <c r="O29" s="131" t="str">
        <f t="shared" si="6"/>
        <v/>
      </c>
      <c r="P29" s="625"/>
      <c r="Q29" s="634"/>
      <c r="R29" s="208"/>
      <c r="S29" s="430"/>
    </row>
    <row r="30" spans="1:19" ht="31.5" customHeight="1">
      <c r="A30" s="583"/>
      <c r="B30" s="219">
        <f t="shared" si="7"/>
        <v>18</v>
      </c>
      <c r="C30" s="237" t="s">
        <v>227</v>
      </c>
      <c r="D30" s="247"/>
      <c r="E30" s="68"/>
      <c r="F30" s="68"/>
      <c r="G30" s="68"/>
      <c r="H30" s="224"/>
      <c r="I30" s="208"/>
      <c r="J30" s="149">
        <f t="shared" si="5"/>
        <v>0</v>
      </c>
      <c r="K30" s="239"/>
      <c r="L30" s="225"/>
      <c r="M30" s="226"/>
      <c r="N30" s="62"/>
      <c r="O30" s="131" t="str">
        <f t="shared" si="6"/>
        <v/>
      </c>
      <c r="P30" s="625"/>
      <c r="Q30" s="634"/>
      <c r="R30" s="208"/>
      <c r="S30" s="430"/>
    </row>
    <row r="31" spans="1:19" ht="31.5" customHeight="1">
      <c r="A31" s="586"/>
      <c r="B31" s="219">
        <f t="shared" si="7"/>
        <v>19</v>
      </c>
      <c r="C31" s="237" t="s">
        <v>228</v>
      </c>
      <c r="D31" s="247"/>
      <c r="E31" s="68"/>
      <c r="F31" s="68"/>
      <c r="G31" s="68"/>
      <c r="H31" s="224"/>
      <c r="I31" s="208"/>
      <c r="J31" s="149">
        <f t="shared" si="5"/>
        <v>0</v>
      </c>
      <c r="K31" s="239"/>
      <c r="L31" s="225"/>
      <c r="M31" s="226"/>
      <c r="N31" s="62"/>
      <c r="O31" s="131" t="str">
        <f t="shared" si="6"/>
        <v/>
      </c>
      <c r="P31" s="625"/>
      <c r="Q31" s="634"/>
      <c r="R31" s="208"/>
      <c r="S31" s="430"/>
    </row>
    <row r="32" spans="1:19" ht="31.5" customHeight="1">
      <c r="A32" s="586"/>
      <c r="B32" s="219">
        <f t="shared" si="7"/>
        <v>20</v>
      </c>
      <c r="C32" s="237" t="s">
        <v>229</v>
      </c>
      <c r="D32" s="247"/>
      <c r="E32" s="68"/>
      <c r="F32" s="68"/>
      <c r="G32" s="68"/>
      <c r="H32" s="224"/>
      <c r="I32" s="208"/>
      <c r="J32" s="149">
        <f t="shared" si="5"/>
        <v>0</v>
      </c>
      <c r="K32" s="240"/>
      <c r="L32" s="225"/>
      <c r="M32" s="226"/>
      <c r="N32" s="62"/>
      <c r="O32" s="131" t="str">
        <f t="shared" si="6"/>
        <v/>
      </c>
      <c r="P32" s="625"/>
      <c r="Q32" s="634"/>
      <c r="R32" s="208"/>
      <c r="S32" s="430"/>
    </row>
    <row r="33" spans="1:19">
      <c r="A33" s="587"/>
      <c r="B33" s="75"/>
      <c r="C33" s="99"/>
      <c r="D33" s="144"/>
      <c r="E33" s="77"/>
      <c r="F33" s="77"/>
      <c r="G33" s="77"/>
      <c r="H33" s="76"/>
      <c r="I33" s="203">
        <f>SUM(I24:I32)</f>
        <v>0</v>
      </c>
      <c r="J33" s="150">
        <f>SUM(J24:J32)</f>
        <v>0</v>
      </c>
      <c r="K33" s="171"/>
      <c r="L33" s="134"/>
      <c r="M33" s="234">
        <f>SUM(M24:M32)</f>
        <v>0</v>
      </c>
      <c r="N33" s="78">
        <f>SUM(N24:N32)</f>
        <v>0</v>
      </c>
      <c r="O33" s="79" t="str">
        <f>IFERROR(AVERAGE(O24:O32),"")</f>
        <v/>
      </c>
      <c r="P33" s="475" t="str">
        <f>IFERROR(AVERAGE(O18:O22,O24:O32),"")</f>
        <v/>
      </c>
      <c r="Q33" s="634"/>
      <c r="R33" s="203">
        <f>SUM(R24:R32)</f>
        <v>0</v>
      </c>
      <c r="S33" s="80">
        <f>SUM(S24:S32)</f>
        <v>0</v>
      </c>
    </row>
    <row r="34" spans="1:19" ht="30.75" customHeight="1">
      <c r="A34" s="486" t="s">
        <v>230</v>
      </c>
      <c r="B34" s="487"/>
      <c r="C34" s="487"/>
      <c r="D34" s="485"/>
      <c r="E34" s="422" t="s">
        <v>139</v>
      </c>
      <c r="F34" s="423" t="s">
        <v>140</v>
      </c>
      <c r="G34" s="423" t="s">
        <v>141</v>
      </c>
      <c r="H34" s="424" t="s">
        <v>142</v>
      </c>
      <c r="I34" s="425">
        <f>I38</f>
        <v>0</v>
      </c>
      <c r="J34" s="426">
        <f>J38</f>
        <v>0</v>
      </c>
      <c r="K34" s="427"/>
      <c r="L34" s="432"/>
      <c r="M34" s="434"/>
      <c r="N34" s="435"/>
      <c r="O34" s="428"/>
      <c r="P34" s="491"/>
      <c r="Q34" s="634"/>
      <c r="R34" s="425">
        <f>R38</f>
        <v>0</v>
      </c>
      <c r="S34" s="429">
        <f>S38</f>
        <v>0</v>
      </c>
    </row>
    <row r="35" spans="1:19" ht="31.5" customHeight="1">
      <c r="A35" s="612" t="s">
        <v>231</v>
      </c>
      <c r="B35" s="219">
        <f>B32+1</f>
        <v>21</v>
      </c>
      <c r="C35" s="236" t="s">
        <v>232</v>
      </c>
      <c r="D35" s="246"/>
      <c r="E35" s="68"/>
      <c r="F35" s="68"/>
      <c r="G35" s="223"/>
      <c r="H35" s="224"/>
      <c r="I35" s="208"/>
      <c r="J35" s="149">
        <f t="shared" ref="J35:J37" si="8">I35/623</f>
        <v>0</v>
      </c>
      <c r="K35" s="238"/>
      <c r="L35" s="225"/>
      <c r="M35" s="436"/>
      <c r="N35" s="62"/>
      <c r="O35" s="131" t="str">
        <f t="shared" ref="O35:O37" si="9">IF(M35,MIN(1,N35/M35),"")</f>
        <v/>
      </c>
      <c r="P35" s="632"/>
      <c r="Q35" s="634"/>
      <c r="R35" s="208"/>
      <c r="S35" s="430"/>
    </row>
    <row r="36" spans="1:19" ht="31.5" customHeight="1">
      <c r="A36" s="613"/>
      <c r="B36" s="219">
        <f>B35+1</f>
        <v>22</v>
      </c>
      <c r="C36" s="237" t="s">
        <v>233</v>
      </c>
      <c r="D36" s="247"/>
      <c r="E36" s="68"/>
      <c r="F36" s="68"/>
      <c r="G36" s="223"/>
      <c r="H36" s="224"/>
      <c r="I36" s="208"/>
      <c r="J36" s="149">
        <f t="shared" si="8"/>
        <v>0</v>
      </c>
      <c r="K36" s="239"/>
      <c r="L36" s="225"/>
      <c r="M36" s="436"/>
      <c r="N36" s="62"/>
      <c r="O36" s="131" t="str">
        <f t="shared" si="9"/>
        <v/>
      </c>
      <c r="P36" s="625"/>
      <c r="Q36" s="634"/>
      <c r="R36" s="208"/>
      <c r="S36" s="430"/>
    </row>
    <row r="37" spans="1:19" ht="31.5" customHeight="1">
      <c r="A37" s="613"/>
      <c r="B37" s="219">
        <f>B36+1</f>
        <v>23</v>
      </c>
      <c r="C37" s="237" t="s">
        <v>234</v>
      </c>
      <c r="D37" s="248"/>
      <c r="E37" s="68"/>
      <c r="F37" s="68"/>
      <c r="G37" s="223"/>
      <c r="H37" s="224"/>
      <c r="I37" s="208"/>
      <c r="J37" s="149">
        <f t="shared" si="8"/>
        <v>0</v>
      </c>
      <c r="K37" s="240"/>
      <c r="L37" s="225"/>
      <c r="M37" s="436"/>
      <c r="N37" s="62"/>
      <c r="O37" s="131" t="str">
        <f t="shared" si="9"/>
        <v/>
      </c>
      <c r="P37" s="625"/>
      <c r="Q37" s="634"/>
      <c r="R37" s="208"/>
      <c r="S37" s="430"/>
    </row>
    <row r="38" spans="1:19">
      <c r="A38" s="613"/>
      <c r="B38" s="75"/>
      <c r="C38" s="99"/>
      <c r="D38" s="144"/>
      <c r="E38" s="77"/>
      <c r="F38" s="77"/>
      <c r="G38" s="77"/>
      <c r="H38" s="76"/>
      <c r="I38" s="203">
        <f>SUM(I35:I37)</f>
        <v>0</v>
      </c>
      <c r="J38" s="150">
        <f>SUM(J35:J37)</f>
        <v>0</v>
      </c>
      <c r="K38" s="171"/>
      <c r="L38" s="134"/>
      <c r="M38" s="227">
        <f>SUM(M35:M37)</f>
        <v>0</v>
      </c>
      <c r="N38" s="78">
        <f>SUM(N35:N37)</f>
        <v>0</v>
      </c>
      <c r="O38" s="79" t="str">
        <f>IFERROR(AVERAGE(O35:O37),"")</f>
        <v/>
      </c>
      <c r="P38" s="475" t="str">
        <f>IFERROR(AVERAGE(O35:O37),"")</f>
        <v/>
      </c>
      <c r="Q38" s="634"/>
      <c r="R38" s="203">
        <f>SUM(R35:R37)</f>
        <v>0</v>
      </c>
      <c r="S38" s="80">
        <f>SUM(S35:S37)</f>
        <v>0</v>
      </c>
    </row>
    <row r="39" spans="1:19" ht="30.75" customHeight="1">
      <c r="A39" s="486" t="s">
        <v>235</v>
      </c>
      <c r="B39" s="487"/>
      <c r="C39" s="487"/>
      <c r="D39" s="485"/>
      <c r="E39" s="422" t="s">
        <v>139</v>
      </c>
      <c r="F39" s="423" t="s">
        <v>140</v>
      </c>
      <c r="G39" s="423" t="s">
        <v>141</v>
      </c>
      <c r="H39" s="424" t="s">
        <v>142</v>
      </c>
      <c r="I39" s="425">
        <f>I44</f>
        <v>0</v>
      </c>
      <c r="J39" s="426">
        <f>J44</f>
        <v>0</v>
      </c>
      <c r="K39" s="427"/>
      <c r="L39" s="432"/>
      <c r="M39" s="434"/>
      <c r="N39" s="435"/>
      <c r="O39" s="428"/>
      <c r="P39" s="491"/>
      <c r="Q39" s="634"/>
      <c r="R39" s="425">
        <f>R44</f>
        <v>0</v>
      </c>
      <c r="S39" s="429">
        <f>S44</f>
        <v>0</v>
      </c>
    </row>
    <row r="40" spans="1:19" ht="31.5" customHeight="1">
      <c r="A40" s="583" t="s">
        <v>236</v>
      </c>
      <c r="B40" s="219">
        <f>B37+1</f>
        <v>24</v>
      </c>
      <c r="C40" s="236" t="s">
        <v>252</v>
      </c>
      <c r="D40" s="246"/>
      <c r="E40" s="68"/>
      <c r="F40" s="223"/>
      <c r="G40" s="223"/>
      <c r="H40" s="224"/>
      <c r="I40" s="208"/>
      <c r="J40" s="149">
        <f t="shared" ref="J40:J43" si="10">I40/623</f>
        <v>0</v>
      </c>
      <c r="K40" s="238"/>
      <c r="L40" s="225"/>
      <c r="M40" s="436"/>
      <c r="N40" s="62"/>
      <c r="O40" s="131" t="str">
        <f>IF(M40,MIN(1,N40/M40),"")</f>
        <v/>
      </c>
      <c r="P40" s="632"/>
      <c r="Q40" s="634"/>
      <c r="R40" s="208"/>
      <c r="S40" s="430"/>
    </row>
    <row r="41" spans="1:19" ht="31.5" customHeight="1">
      <c r="A41" s="583"/>
      <c r="B41" s="219">
        <f>B40+1</f>
        <v>25</v>
      </c>
      <c r="C41" s="237" t="s">
        <v>253</v>
      </c>
      <c r="D41" s="247"/>
      <c r="E41" s="68"/>
      <c r="F41" s="68"/>
      <c r="G41" s="223"/>
      <c r="H41" s="67"/>
      <c r="I41" s="208"/>
      <c r="J41" s="149">
        <f t="shared" si="10"/>
        <v>0</v>
      </c>
      <c r="K41" s="239"/>
      <c r="L41" s="225"/>
      <c r="M41" s="436"/>
      <c r="N41" s="62"/>
      <c r="O41" s="132" t="str">
        <f t="shared" ref="O41:O43" si="11">IF(M41,MIN(1,N41/M41),"")</f>
        <v/>
      </c>
      <c r="P41" s="625"/>
      <c r="Q41" s="634"/>
      <c r="R41" s="208"/>
      <c r="S41" s="430"/>
    </row>
    <row r="42" spans="1:19" ht="31.5" customHeight="1">
      <c r="A42" s="615"/>
      <c r="B42" s="219">
        <f t="shared" ref="B42:B43" si="12">B41+1</f>
        <v>26</v>
      </c>
      <c r="C42" s="237" t="s">
        <v>254</v>
      </c>
      <c r="D42" s="248"/>
      <c r="E42" s="68"/>
      <c r="F42" s="223"/>
      <c r="G42" s="223"/>
      <c r="H42" s="224"/>
      <c r="I42" s="208"/>
      <c r="J42" s="149">
        <f t="shared" si="10"/>
        <v>0</v>
      </c>
      <c r="K42" s="239"/>
      <c r="L42" s="225"/>
      <c r="M42" s="436"/>
      <c r="N42" s="62"/>
      <c r="O42" s="132" t="str">
        <f t="shared" si="11"/>
        <v/>
      </c>
      <c r="P42" s="625"/>
      <c r="Q42" s="634"/>
      <c r="R42" s="208"/>
      <c r="S42" s="430"/>
    </row>
    <row r="43" spans="1:19" ht="31.5" customHeight="1">
      <c r="A43" s="615"/>
      <c r="B43" s="219">
        <f t="shared" si="12"/>
        <v>27</v>
      </c>
      <c r="C43" s="222" t="s">
        <v>255</v>
      </c>
      <c r="D43" s="232"/>
      <c r="E43" s="68"/>
      <c r="F43" s="223"/>
      <c r="G43" s="223"/>
      <c r="H43" s="224"/>
      <c r="I43" s="208"/>
      <c r="J43" s="149">
        <f t="shared" si="10"/>
        <v>0</v>
      </c>
      <c r="K43" s="240"/>
      <c r="L43" s="225"/>
      <c r="M43" s="436"/>
      <c r="N43" s="62"/>
      <c r="O43" s="132" t="str">
        <f t="shared" si="11"/>
        <v/>
      </c>
      <c r="P43" s="625"/>
      <c r="Q43" s="634"/>
      <c r="R43" s="208"/>
      <c r="S43" s="430"/>
    </row>
    <row r="44" spans="1:19">
      <c r="A44" s="616"/>
      <c r="B44" s="63"/>
      <c r="C44" s="70"/>
      <c r="D44" s="134"/>
      <c r="E44" s="65"/>
      <c r="F44" s="65"/>
      <c r="G44" s="65"/>
      <c r="H44" s="64"/>
      <c r="I44" s="203">
        <f>SUM(I40:I43)</f>
        <v>0</v>
      </c>
      <c r="J44" s="150">
        <f>SUM(J40:J43)</f>
        <v>0</v>
      </c>
      <c r="K44" s="171"/>
      <c r="L44" s="134"/>
      <c r="M44" s="227">
        <f>SUM(M40:M43)</f>
        <v>0</v>
      </c>
      <c r="N44" s="78">
        <f>SUM(N40:N43)</f>
        <v>0</v>
      </c>
      <c r="O44" s="79" t="str">
        <f>IFERROR(AVERAGE(O40:O43),"")</f>
        <v/>
      </c>
      <c r="P44" s="475" t="str">
        <f>IFERROR(AVERAGE(O40:O43),"")</f>
        <v/>
      </c>
      <c r="Q44" s="475" t="str">
        <f>IFERROR(AVERAGE(O18:O22,O24:O32,O35:O37,O40:O43),"")</f>
        <v/>
      </c>
      <c r="R44" s="203">
        <f>SUM(R40:R43)</f>
        <v>0</v>
      </c>
      <c r="S44" s="80">
        <f>SUM(S40:S43)</f>
        <v>0</v>
      </c>
    </row>
    <row r="45" spans="1:19" ht="35.25" customHeight="1">
      <c r="A45" s="478" t="s">
        <v>237</v>
      </c>
      <c r="B45" s="479"/>
      <c r="C45" s="479"/>
      <c r="D45" s="479"/>
      <c r="E45" s="479"/>
      <c r="F45" s="479"/>
      <c r="G45" s="479"/>
      <c r="H45" s="480"/>
      <c r="I45" s="204">
        <f>I46+I55</f>
        <v>0</v>
      </c>
      <c r="J45" s="93">
        <f>J46+J55</f>
        <v>0</v>
      </c>
      <c r="K45" s="166"/>
      <c r="L45" s="137"/>
      <c r="M45" s="95"/>
      <c r="N45" s="96"/>
      <c r="O45" s="94"/>
      <c r="P45" s="94"/>
      <c r="Q45" s="97"/>
      <c r="R45" s="204">
        <f>R46+R55</f>
        <v>0</v>
      </c>
      <c r="S45" s="98">
        <f>S46+S55</f>
        <v>0</v>
      </c>
    </row>
    <row r="46" spans="1:19" ht="30.75" customHeight="1">
      <c r="A46" s="486" t="s">
        <v>238</v>
      </c>
      <c r="B46" s="487"/>
      <c r="C46" s="487"/>
      <c r="D46" s="485"/>
      <c r="E46" s="422" t="s">
        <v>139</v>
      </c>
      <c r="F46" s="423" t="s">
        <v>140</v>
      </c>
      <c r="G46" s="423" t="s">
        <v>141</v>
      </c>
      <c r="H46" s="424" t="s">
        <v>142</v>
      </c>
      <c r="I46" s="425">
        <f>I50+I54</f>
        <v>0</v>
      </c>
      <c r="J46" s="426">
        <f>J50+J54</f>
        <v>0</v>
      </c>
      <c r="K46" s="427"/>
      <c r="L46" s="432"/>
      <c r="M46" s="434"/>
      <c r="N46" s="435"/>
      <c r="O46" s="428"/>
      <c r="P46" s="491"/>
      <c r="Q46" s="492"/>
      <c r="R46" s="425">
        <f>R50+R54</f>
        <v>0</v>
      </c>
      <c r="S46" s="429">
        <f>S50+S54</f>
        <v>0</v>
      </c>
    </row>
    <row r="47" spans="1:19" ht="31.5" customHeight="1">
      <c r="A47" s="582" t="s">
        <v>239</v>
      </c>
      <c r="B47" s="219">
        <f>B43+1</f>
        <v>28</v>
      </c>
      <c r="C47" s="221" t="s">
        <v>256</v>
      </c>
      <c r="D47" s="230"/>
      <c r="E47" s="58"/>
      <c r="F47" s="223"/>
      <c r="G47" s="223"/>
      <c r="H47" s="224"/>
      <c r="I47" s="208"/>
      <c r="J47" s="149">
        <f t="shared" ref="J47:J49" si="13">I47/623</f>
        <v>0</v>
      </c>
      <c r="K47" s="238"/>
      <c r="L47" s="235"/>
      <c r="M47" s="229"/>
      <c r="N47" s="62"/>
      <c r="O47" s="131" t="str">
        <f t="shared" ref="O47:O49" si="14">IF(M47,MIN(1,N47/M47),"")</f>
        <v/>
      </c>
      <c r="P47" s="624"/>
      <c r="Q47" s="633"/>
      <c r="R47" s="208"/>
      <c r="S47" s="433"/>
    </row>
    <row r="48" spans="1:19" ht="36.75" customHeight="1">
      <c r="A48" s="596"/>
      <c r="B48" s="219">
        <f>B47+1</f>
        <v>29</v>
      </c>
      <c r="C48" s="222" t="s">
        <v>249</v>
      </c>
      <c r="D48" s="231"/>
      <c r="E48" s="68"/>
      <c r="F48" s="68"/>
      <c r="G48" s="68"/>
      <c r="H48" s="224"/>
      <c r="I48" s="208"/>
      <c r="J48" s="149">
        <f t="shared" si="13"/>
        <v>0</v>
      </c>
      <c r="K48" s="239"/>
      <c r="L48" s="225"/>
      <c r="M48" s="226"/>
      <c r="N48" s="62"/>
      <c r="O48" s="131" t="str">
        <f t="shared" si="14"/>
        <v/>
      </c>
      <c r="P48" s="625"/>
      <c r="Q48" s="634"/>
      <c r="R48" s="208"/>
      <c r="S48" s="430"/>
    </row>
    <row r="49" spans="1:19" ht="31.5" customHeight="1">
      <c r="A49" s="596"/>
      <c r="B49" s="219">
        <f>B48+1</f>
        <v>30</v>
      </c>
      <c r="C49" s="69" t="s">
        <v>250</v>
      </c>
      <c r="D49" s="154"/>
      <c r="E49" s="68"/>
      <c r="F49" s="68"/>
      <c r="G49" s="68"/>
      <c r="H49" s="67"/>
      <c r="I49" s="208"/>
      <c r="J49" s="149">
        <f t="shared" si="13"/>
        <v>0</v>
      </c>
      <c r="K49" s="240"/>
      <c r="L49" s="133"/>
      <c r="M49" s="226"/>
      <c r="N49" s="62"/>
      <c r="O49" s="131" t="str">
        <f t="shared" si="14"/>
        <v/>
      </c>
      <c r="P49" s="625"/>
      <c r="Q49" s="634"/>
      <c r="R49" s="208"/>
      <c r="S49" s="430"/>
    </row>
    <row r="50" spans="1:19">
      <c r="A50" s="597"/>
      <c r="B50" s="75"/>
      <c r="C50" s="99"/>
      <c r="D50" s="144"/>
      <c r="E50" s="77"/>
      <c r="F50" s="77"/>
      <c r="G50" s="77"/>
      <c r="H50" s="76"/>
      <c r="I50" s="203">
        <f>SUM(I47:I49)</f>
        <v>0</v>
      </c>
      <c r="J50" s="150">
        <f>SUM(J47:J49)</f>
        <v>0</v>
      </c>
      <c r="K50" s="171"/>
      <c r="L50" s="134"/>
      <c r="M50" s="227">
        <f>SUM(M47:M49)</f>
        <v>0</v>
      </c>
      <c r="N50" s="78">
        <f>SUM(N47:N49)</f>
        <v>0</v>
      </c>
      <c r="O50" s="79" t="str">
        <f>IFERROR(AVERAGE(O47:O49),"")</f>
        <v/>
      </c>
      <c r="P50" s="625"/>
      <c r="Q50" s="634"/>
      <c r="R50" s="203">
        <f>SUM(R47:R49)</f>
        <v>0</v>
      </c>
      <c r="S50" s="80">
        <f>SUM(S47:S49)</f>
        <v>0</v>
      </c>
    </row>
    <row r="51" spans="1:19" ht="31.5" customHeight="1">
      <c r="A51" s="585" t="s">
        <v>240</v>
      </c>
      <c r="B51" s="219">
        <f>B49+1</f>
        <v>31</v>
      </c>
      <c r="C51" s="222" t="s">
        <v>257</v>
      </c>
      <c r="D51" s="230"/>
      <c r="E51" s="68"/>
      <c r="F51" s="68"/>
      <c r="G51" s="68"/>
      <c r="H51" s="224"/>
      <c r="I51" s="208"/>
      <c r="J51" s="149">
        <f t="shared" ref="J51:J53" si="15">I51/623</f>
        <v>0</v>
      </c>
      <c r="K51" s="238"/>
      <c r="L51" s="225"/>
      <c r="M51" s="226"/>
      <c r="N51" s="62"/>
      <c r="O51" s="131" t="str">
        <f>IF(M51,MIN(1,N51/M51),"")</f>
        <v/>
      </c>
      <c r="P51" s="625"/>
      <c r="Q51" s="634"/>
      <c r="R51" s="208"/>
      <c r="S51" s="430"/>
    </row>
    <row r="52" spans="1:19" ht="31.5" customHeight="1">
      <c r="A52" s="586"/>
      <c r="B52" s="219">
        <f>B51+1</f>
        <v>32</v>
      </c>
      <c r="C52" s="69" t="s">
        <v>258</v>
      </c>
      <c r="D52" s="153"/>
      <c r="E52" s="68"/>
      <c r="F52" s="68"/>
      <c r="G52" s="68"/>
      <c r="H52" s="67"/>
      <c r="I52" s="208"/>
      <c r="J52" s="149">
        <f t="shared" si="15"/>
        <v>0</v>
      </c>
      <c r="K52" s="239"/>
      <c r="L52" s="133"/>
      <c r="M52" s="226"/>
      <c r="N52" s="62"/>
      <c r="O52" s="131" t="str">
        <f t="shared" ref="O52:O53" si="16">IF(M52,MIN(1,N52/M52),"")</f>
        <v/>
      </c>
      <c r="P52" s="625"/>
      <c r="Q52" s="634"/>
      <c r="R52" s="208"/>
      <c r="S52" s="430"/>
    </row>
    <row r="53" spans="1:19" ht="31.5" customHeight="1">
      <c r="A53" s="586"/>
      <c r="B53" s="219">
        <f>B52+1</f>
        <v>33</v>
      </c>
      <c r="C53" s="69" t="s">
        <v>259</v>
      </c>
      <c r="D53" s="154"/>
      <c r="E53" s="68"/>
      <c r="F53" s="68"/>
      <c r="G53" s="68"/>
      <c r="H53" s="67"/>
      <c r="I53" s="208"/>
      <c r="J53" s="149">
        <f t="shared" si="15"/>
        <v>0</v>
      </c>
      <c r="K53" s="240"/>
      <c r="L53" s="133"/>
      <c r="M53" s="226"/>
      <c r="N53" s="62"/>
      <c r="O53" s="131" t="str">
        <f t="shared" si="16"/>
        <v/>
      </c>
      <c r="P53" s="625"/>
      <c r="Q53" s="634"/>
      <c r="R53" s="208"/>
      <c r="S53" s="430"/>
    </row>
    <row r="54" spans="1:19">
      <c r="A54" s="587"/>
      <c r="B54" s="75"/>
      <c r="C54" s="99"/>
      <c r="D54" s="144"/>
      <c r="E54" s="77"/>
      <c r="F54" s="77"/>
      <c r="G54" s="77"/>
      <c r="H54" s="76"/>
      <c r="I54" s="203">
        <f>SUM(I51:I53)</f>
        <v>0</v>
      </c>
      <c r="J54" s="150">
        <f>SUM(J51:J53)</f>
        <v>0</v>
      </c>
      <c r="K54" s="171"/>
      <c r="L54" s="134"/>
      <c r="M54" s="227">
        <f>SUM(M51:M53)</f>
        <v>0</v>
      </c>
      <c r="N54" s="78">
        <f>SUM(N51:N53)</f>
        <v>0</v>
      </c>
      <c r="O54" s="79" t="str">
        <f>IFERROR(AVERAGE(O51:O53),"")</f>
        <v/>
      </c>
      <c r="P54" s="475" t="str">
        <f>IFERROR(AVERAGE(O47:O49,O51:O53),"")</f>
        <v/>
      </c>
      <c r="Q54" s="634"/>
      <c r="R54" s="203">
        <f>SUM(R51:R53)</f>
        <v>0</v>
      </c>
      <c r="S54" s="80">
        <f>SUM(S51:S53)</f>
        <v>0</v>
      </c>
    </row>
    <row r="55" spans="1:19" ht="30.75" customHeight="1">
      <c r="A55" s="486" t="s">
        <v>241</v>
      </c>
      <c r="B55" s="487"/>
      <c r="C55" s="487"/>
      <c r="D55" s="485"/>
      <c r="E55" s="422" t="s">
        <v>139</v>
      </c>
      <c r="F55" s="423" t="s">
        <v>140</v>
      </c>
      <c r="G55" s="423" t="s">
        <v>141</v>
      </c>
      <c r="H55" s="424" t="s">
        <v>142</v>
      </c>
      <c r="I55" s="425">
        <f>I59+I63</f>
        <v>0</v>
      </c>
      <c r="J55" s="426">
        <f>J59+J63</f>
        <v>0</v>
      </c>
      <c r="K55" s="427"/>
      <c r="L55" s="432"/>
      <c r="M55" s="434"/>
      <c r="N55" s="435"/>
      <c r="O55" s="428"/>
      <c r="P55" s="491"/>
      <c r="Q55" s="634"/>
      <c r="R55" s="425">
        <f>R59+R63</f>
        <v>0</v>
      </c>
      <c r="S55" s="429">
        <f>S59+S63</f>
        <v>0</v>
      </c>
    </row>
    <row r="56" spans="1:19" ht="30.65" customHeight="1">
      <c r="A56" s="612" t="s">
        <v>242</v>
      </c>
      <c r="B56" s="219">
        <f>B53+1</f>
        <v>34</v>
      </c>
      <c r="C56" s="222" t="s">
        <v>260</v>
      </c>
      <c r="D56" s="230"/>
      <c r="E56" s="68"/>
      <c r="F56" s="68"/>
      <c r="G56" s="223"/>
      <c r="H56" s="224"/>
      <c r="I56" s="208"/>
      <c r="J56" s="149">
        <f t="shared" ref="J56:J58" si="17">I56/623</f>
        <v>0</v>
      </c>
      <c r="K56" s="238"/>
      <c r="L56" s="225"/>
      <c r="M56" s="436"/>
      <c r="N56" s="62"/>
      <c r="O56" s="131" t="str">
        <f t="shared" ref="O56:O58" si="18">IF(M56,MIN(1,N56/M56),"")</f>
        <v/>
      </c>
      <c r="P56" s="632"/>
      <c r="Q56" s="634"/>
      <c r="R56" s="208"/>
      <c r="S56" s="430"/>
    </row>
    <row r="57" spans="1:19" ht="30.65" customHeight="1">
      <c r="A57" s="613"/>
      <c r="B57" s="219">
        <f>B56+1</f>
        <v>35</v>
      </c>
      <c r="C57" s="69" t="s">
        <v>261</v>
      </c>
      <c r="D57" s="153"/>
      <c r="E57" s="68"/>
      <c r="F57" s="68"/>
      <c r="G57" s="223"/>
      <c r="H57" s="224"/>
      <c r="I57" s="208"/>
      <c r="J57" s="149">
        <f t="shared" si="17"/>
        <v>0</v>
      </c>
      <c r="K57" s="239"/>
      <c r="L57" s="225"/>
      <c r="M57" s="436"/>
      <c r="N57" s="62"/>
      <c r="O57" s="131" t="str">
        <f t="shared" si="18"/>
        <v/>
      </c>
      <c r="P57" s="625"/>
      <c r="Q57" s="634"/>
      <c r="R57" s="208"/>
      <c r="S57" s="430"/>
    </row>
    <row r="58" spans="1:19" ht="30.65" customHeight="1">
      <c r="A58" s="613"/>
      <c r="B58" s="219">
        <f>B57+1</f>
        <v>36</v>
      </c>
      <c r="C58" s="69" t="s">
        <v>262</v>
      </c>
      <c r="D58" s="154"/>
      <c r="E58" s="68"/>
      <c r="F58" s="68"/>
      <c r="G58" s="68"/>
      <c r="H58" s="224"/>
      <c r="I58" s="208"/>
      <c r="J58" s="149">
        <f t="shared" si="17"/>
        <v>0</v>
      </c>
      <c r="K58" s="240"/>
      <c r="L58" s="225"/>
      <c r="M58" s="436"/>
      <c r="N58" s="62"/>
      <c r="O58" s="131" t="str">
        <f t="shared" si="18"/>
        <v/>
      </c>
      <c r="P58" s="625"/>
      <c r="Q58" s="634"/>
      <c r="R58" s="208"/>
      <c r="S58" s="430"/>
    </row>
    <row r="59" spans="1:19">
      <c r="A59" s="613"/>
      <c r="B59" s="75"/>
      <c r="C59" s="99"/>
      <c r="D59" s="144"/>
      <c r="E59" s="77"/>
      <c r="F59" s="77"/>
      <c r="G59" s="77"/>
      <c r="H59" s="76"/>
      <c r="I59" s="203">
        <f>SUM(I56:I58)</f>
        <v>0</v>
      </c>
      <c r="J59" s="150">
        <f>SUM(J56:J58)</f>
        <v>0</v>
      </c>
      <c r="K59" s="171"/>
      <c r="L59" s="134"/>
      <c r="M59" s="227">
        <f>SUM(M56:M58)</f>
        <v>0</v>
      </c>
      <c r="N59" s="78">
        <f>SUM(N56:N58)</f>
        <v>0</v>
      </c>
      <c r="O59" s="79" t="str">
        <f>IFERROR(AVERAGE(O56:O58),"")</f>
        <v/>
      </c>
      <c r="P59" s="625"/>
      <c r="Q59" s="634"/>
      <c r="R59" s="203">
        <f>SUM(R56:R58)</f>
        <v>0</v>
      </c>
      <c r="S59" s="80">
        <f>SUM(S56:S58)</f>
        <v>0</v>
      </c>
    </row>
    <row r="60" spans="1:19" ht="30.65" customHeight="1">
      <c r="A60" s="614" t="s">
        <v>243</v>
      </c>
      <c r="B60" s="219">
        <f>B58+1</f>
        <v>37</v>
      </c>
      <c r="C60" s="222" t="s">
        <v>263</v>
      </c>
      <c r="D60" s="230"/>
      <c r="E60" s="68"/>
      <c r="F60" s="68"/>
      <c r="G60" s="68"/>
      <c r="H60" s="224"/>
      <c r="I60" s="208"/>
      <c r="J60" s="149">
        <f t="shared" ref="J60:J62" si="19">I60/623</f>
        <v>0</v>
      </c>
      <c r="K60" s="238"/>
      <c r="L60" s="225"/>
      <c r="M60" s="436"/>
      <c r="N60" s="62"/>
      <c r="O60" s="131" t="str">
        <f t="shared" ref="O60:O62" si="20">IF(M60,MIN(1,N60/M60),"")</f>
        <v/>
      </c>
      <c r="P60" s="625"/>
      <c r="Q60" s="634"/>
      <c r="R60" s="208"/>
      <c r="S60" s="430"/>
    </row>
    <row r="61" spans="1:19" ht="30.65" customHeight="1">
      <c r="A61" s="613"/>
      <c r="B61" s="219">
        <f>B60+1</f>
        <v>38</v>
      </c>
      <c r="C61" s="222" t="s">
        <v>264</v>
      </c>
      <c r="D61" s="231"/>
      <c r="E61" s="68"/>
      <c r="F61" s="68"/>
      <c r="G61" s="68"/>
      <c r="H61" s="224"/>
      <c r="I61" s="208"/>
      <c r="J61" s="149">
        <f t="shared" si="19"/>
        <v>0</v>
      </c>
      <c r="K61" s="239"/>
      <c r="L61" s="225"/>
      <c r="M61" s="436"/>
      <c r="N61" s="62"/>
      <c r="O61" s="131" t="str">
        <f t="shared" si="20"/>
        <v/>
      </c>
      <c r="P61" s="625"/>
      <c r="Q61" s="634"/>
      <c r="R61" s="208"/>
      <c r="S61" s="430"/>
    </row>
    <row r="62" spans="1:19" ht="30.65" customHeight="1">
      <c r="A62" s="613"/>
      <c r="B62" s="219">
        <f>B61+1</f>
        <v>39</v>
      </c>
      <c r="C62" s="69" t="s">
        <v>265</v>
      </c>
      <c r="D62" s="154"/>
      <c r="E62" s="68"/>
      <c r="F62" s="68"/>
      <c r="G62" s="68"/>
      <c r="H62" s="67"/>
      <c r="I62" s="208"/>
      <c r="J62" s="149">
        <f t="shared" si="19"/>
        <v>0</v>
      </c>
      <c r="K62" s="240"/>
      <c r="L62" s="437"/>
      <c r="M62" s="436"/>
      <c r="N62" s="62"/>
      <c r="O62" s="131" t="str">
        <f t="shared" si="20"/>
        <v/>
      </c>
      <c r="P62" s="625"/>
      <c r="Q62" s="634"/>
      <c r="R62" s="208"/>
      <c r="S62" s="430"/>
    </row>
    <row r="63" spans="1:19">
      <c r="A63" s="613"/>
      <c r="B63" s="75"/>
      <c r="C63" s="99"/>
      <c r="D63" s="144"/>
      <c r="E63" s="77"/>
      <c r="F63" s="77"/>
      <c r="G63" s="77"/>
      <c r="H63" s="76"/>
      <c r="I63" s="203">
        <f>SUM(I60:I62)</f>
        <v>0</v>
      </c>
      <c r="J63" s="150">
        <f>SUM(J60:J62)</f>
        <v>0</v>
      </c>
      <c r="K63" s="171"/>
      <c r="L63" s="134"/>
      <c r="M63" s="227">
        <f>SUM(M60:M62)</f>
        <v>0</v>
      </c>
      <c r="N63" s="78">
        <f>SUM(N60:N62)</f>
        <v>0</v>
      </c>
      <c r="O63" s="79" t="str">
        <f>IFERROR(AVERAGE(O60:O62),"")</f>
        <v/>
      </c>
      <c r="P63" s="475" t="str">
        <f>IFERROR(AVERAGE(O56:O58,O60:O62),"")</f>
        <v/>
      </c>
      <c r="Q63" s="476" t="str">
        <f>IFERROR(AVERAGE(O47:O49,O51:O53,O56:O58,O60:O62),"")</f>
        <v/>
      </c>
      <c r="R63" s="203">
        <f>SUM(R60:R62)</f>
        <v>0</v>
      </c>
      <c r="S63" s="80">
        <f>SUM(S60:S62)</f>
        <v>0</v>
      </c>
    </row>
    <row r="64" spans="1:19" ht="35.25" customHeight="1">
      <c r="A64" s="478" t="s">
        <v>244</v>
      </c>
      <c r="B64" s="479"/>
      <c r="C64" s="479"/>
      <c r="D64" s="479"/>
      <c r="E64" s="479"/>
      <c r="F64" s="479"/>
      <c r="G64" s="479"/>
      <c r="H64" s="480"/>
      <c r="I64" s="204">
        <f>I65</f>
        <v>0</v>
      </c>
      <c r="J64" s="93">
        <f>J65</f>
        <v>0</v>
      </c>
      <c r="K64" s="166"/>
      <c r="L64" s="137"/>
      <c r="M64" s="95"/>
      <c r="N64" s="96"/>
      <c r="O64" s="94"/>
      <c r="P64" s="94"/>
      <c r="Q64" s="97"/>
      <c r="R64" s="204">
        <f>R65</f>
        <v>0</v>
      </c>
      <c r="S64" s="98">
        <f>S65</f>
        <v>0</v>
      </c>
    </row>
    <row r="65" spans="1:19" ht="30.75" customHeight="1">
      <c r="A65" s="486" t="s">
        <v>245</v>
      </c>
      <c r="B65" s="487"/>
      <c r="C65" s="487"/>
      <c r="D65" s="485"/>
      <c r="E65" s="422" t="s">
        <v>139</v>
      </c>
      <c r="F65" s="423" t="s">
        <v>140</v>
      </c>
      <c r="G65" s="423" t="s">
        <v>141</v>
      </c>
      <c r="H65" s="424" t="s">
        <v>142</v>
      </c>
      <c r="I65" s="425">
        <f>I73+I76+I79</f>
        <v>0</v>
      </c>
      <c r="J65" s="426">
        <f>J73+J76+J79</f>
        <v>0</v>
      </c>
      <c r="K65" s="427"/>
      <c r="L65" s="432"/>
      <c r="M65" s="434"/>
      <c r="N65" s="435"/>
      <c r="O65" s="428"/>
      <c r="P65" s="491"/>
      <c r="Q65" s="492"/>
      <c r="R65" s="425">
        <f>R73+R76+R79</f>
        <v>0</v>
      </c>
      <c r="S65" s="429">
        <f>S73+S76+S79</f>
        <v>0</v>
      </c>
    </row>
    <row r="66" spans="1:19" ht="31.5" customHeight="1">
      <c r="A66" s="582" t="s">
        <v>246</v>
      </c>
      <c r="B66" s="219">
        <f>B62+1</f>
        <v>40</v>
      </c>
      <c r="C66" s="221" t="s">
        <v>266</v>
      </c>
      <c r="D66" s="230"/>
      <c r="E66" s="58"/>
      <c r="F66" s="68"/>
      <c r="G66" s="223"/>
      <c r="H66" s="224"/>
      <c r="I66" s="208"/>
      <c r="J66" s="149">
        <f t="shared" ref="J66:J72" si="21">I66/623</f>
        <v>0</v>
      </c>
      <c r="K66" s="238"/>
      <c r="L66" s="235"/>
      <c r="M66" s="229"/>
      <c r="N66" s="62"/>
      <c r="O66" s="131" t="str">
        <f t="shared" ref="O66:O72" si="22">IF(M66,MIN(1,N66/M66),"")</f>
        <v/>
      </c>
      <c r="P66" s="624"/>
      <c r="Q66" s="624"/>
      <c r="R66" s="208"/>
      <c r="S66" s="433"/>
    </row>
    <row r="67" spans="1:19" ht="31.5" customHeight="1">
      <c r="A67" s="596"/>
      <c r="B67" s="219">
        <f>B66+1</f>
        <v>41</v>
      </c>
      <c r="C67" s="222" t="s">
        <v>267</v>
      </c>
      <c r="D67" s="231"/>
      <c r="E67" s="58"/>
      <c r="F67" s="223"/>
      <c r="G67" s="223"/>
      <c r="H67" s="224"/>
      <c r="I67" s="208"/>
      <c r="J67" s="149">
        <f t="shared" si="21"/>
        <v>0</v>
      </c>
      <c r="K67" s="239"/>
      <c r="L67" s="225"/>
      <c r="M67" s="226"/>
      <c r="N67" s="62"/>
      <c r="O67" s="131" t="str">
        <f t="shared" si="22"/>
        <v/>
      </c>
      <c r="P67" s="625"/>
      <c r="Q67" s="625"/>
      <c r="R67" s="208"/>
      <c r="S67" s="430"/>
    </row>
    <row r="68" spans="1:19" ht="31.5" customHeight="1">
      <c r="A68" s="596"/>
      <c r="B68" s="219">
        <f t="shared" ref="B68:B72" si="23">B67+1</f>
        <v>42</v>
      </c>
      <c r="C68" s="222" t="s">
        <v>268</v>
      </c>
      <c r="D68" s="231"/>
      <c r="E68" s="58"/>
      <c r="F68" s="68"/>
      <c r="G68" s="223"/>
      <c r="H68" s="224"/>
      <c r="I68" s="208"/>
      <c r="J68" s="149">
        <f t="shared" si="21"/>
        <v>0</v>
      </c>
      <c r="K68" s="239"/>
      <c r="L68" s="225"/>
      <c r="M68" s="226"/>
      <c r="N68" s="62"/>
      <c r="O68" s="131" t="str">
        <f t="shared" si="22"/>
        <v/>
      </c>
      <c r="P68" s="625"/>
      <c r="Q68" s="625"/>
      <c r="R68" s="208"/>
      <c r="S68" s="430"/>
    </row>
    <row r="69" spans="1:19" ht="31.5" customHeight="1">
      <c r="A69" s="596"/>
      <c r="B69" s="219">
        <f t="shared" si="23"/>
        <v>43</v>
      </c>
      <c r="C69" s="222" t="s">
        <v>269</v>
      </c>
      <c r="D69" s="231"/>
      <c r="E69" s="58"/>
      <c r="F69" s="68"/>
      <c r="G69" s="68"/>
      <c r="H69" s="224"/>
      <c r="I69" s="208"/>
      <c r="J69" s="149">
        <f t="shared" si="21"/>
        <v>0</v>
      </c>
      <c r="K69" s="239"/>
      <c r="L69" s="225"/>
      <c r="M69" s="226"/>
      <c r="N69" s="62"/>
      <c r="O69" s="131" t="str">
        <f t="shared" si="22"/>
        <v/>
      </c>
      <c r="P69" s="625"/>
      <c r="Q69" s="625"/>
      <c r="R69" s="208"/>
      <c r="S69" s="430"/>
    </row>
    <row r="70" spans="1:19" ht="31.5" customHeight="1">
      <c r="A70" s="596"/>
      <c r="B70" s="219">
        <f t="shared" si="23"/>
        <v>44</v>
      </c>
      <c r="C70" s="222" t="s">
        <v>270</v>
      </c>
      <c r="D70" s="231"/>
      <c r="E70" s="58"/>
      <c r="F70" s="223"/>
      <c r="G70" s="223"/>
      <c r="H70" s="224"/>
      <c r="I70" s="208"/>
      <c r="J70" s="149">
        <f t="shared" si="21"/>
        <v>0</v>
      </c>
      <c r="K70" s="239"/>
      <c r="L70" s="225"/>
      <c r="M70" s="226"/>
      <c r="N70" s="62"/>
      <c r="O70" s="131" t="str">
        <f t="shared" si="22"/>
        <v/>
      </c>
      <c r="P70" s="625"/>
      <c r="Q70" s="625"/>
      <c r="R70" s="208"/>
      <c r="S70" s="430"/>
    </row>
    <row r="71" spans="1:19" ht="31.5" customHeight="1">
      <c r="A71" s="596"/>
      <c r="B71" s="219">
        <f t="shared" si="23"/>
        <v>45</v>
      </c>
      <c r="C71" s="222" t="s">
        <v>271</v>
      </c>
      <c r="D71" s="231"/>
      <c r="E71" s="68"/>
      <c r="F71" s="223"/>
      <c r="G71" s="223"/>
      <c r="H71" s="224"/>
      <c r="I71" s="208"/>
      <c r="J71" s="149">
        <f t="shared" si="21"/>
        <v>0</v>
      </c>
      <c r="K71" s="239"/>
      <c r="L71" s="225"/>
      <c r="M71" s="226"/>
      <c r="N71" s="62"/>
      <c r="O71" s="131" t="str">
        <f t="shared" si="22"/>
        <v/>
      </c>
      <c r="P71" s="625"/>
      <c r="Q71" s="625"/>
      <c r="R71" s="208"/>
      <c r="S71" s="430"/>
    </row>
    <row r="72" spans="1:19" ht="39.75" customHeight="1">
      <c r="A72" s="596"/>
      <c r="B72" s="219">
        <f t="shared" si="23"/>
        <v>46</v>
      </c>
      <c r="C72" s="222" t="s">
        <v>272</v>
      </c>
      <c r="D72" s="232"/>
      <c r="E72" s="68"/>
      <c r="F72" s="223"/>
      <c r="G72" s="223"/>
      <c r="H72" s="224"/>
      <c r="I72" s="208"/>
      <c r="J72" s="149">
        <f t="shared" si="21"/>
        <v>0</v>
      </c>
      <c r="K72" s="240"/>
      <c r="L72" s="225"/>
      <c r="M72" s="226"/>
      <c r="N72" s="62"/>
      <c r="O72" s="131" t="str">
        <f t="shared" si="22"/>
        <v/>
      </c>
      <c r="P72" s="625"/>
      <c r="Q72" s="625"/>
      <c r="R72" s="208"/>
      <c r="S72" s="430"/>
    </row>
    <row r="73" spans="1:19">
      <c r="A73" s="597"/>
      <c r="B73" s="75"/>
      <c r="C73" s="99"/>
      <c r="D73" s="144"/>
      <c r="E73" s="77"/>
      <c r="F73" s="77"/>
      <c r="G73" s="77"/>
      <c r="H73" s="76"/>
      <c r="I73" s="203">
        <f>SUM(I66:I72)</f>
        <v>0</v>
      </c>
      <c r="J73" s="150">
        <f>SUM(J66:J72)</f>
        <v>0</v>
      </c>
      <c r="K73" s="171"/>
      <c r="L73" s="134"/>
      <c r="M73" s="227">
        <f>SUM(M66:M72)</f>
        <v>0</v>
      </c>
      <c r="N73" s="78">
        <f>SUM(N66:N72)</f>
        <v>0</v>
      </c>
      <c r="O73" s="79" t="str">
        <f>IFERROR(AVERAGE(O66:O72),"")</f>
        <v/>
      </c>
      <c r="P73" s="625"/>
      <c r="Q73" s="625"/>
      <c r="R73" s="203">
        <f>SUM(R66:R72)</f>
        <v>0</v>
      </c>
      <c r="S73" s="80">
        <f>SUM(S66:S72)</f>
        <v>0</v>
      </c>
    </row>
    <row r="74" spans="1:19" ht="31.5" customHeight="1">
      <c r="A74" s="585" t="s">
        <v>247</v>
      </c>
      <c r="B74" s="219">
        <f>B72+1</f>
        <v>47</v>
      </c>
      <c r="C74" s="222" t="s">
        <v>273</v>
      </c>
      <c r="D74" s="230"/>
      <c r="E74" s="68"/>
      <c r="F74" s="68"/>
      <c r="G74" s="68"/>
      <c r="H74" s="224"/>
      <c r="I74" s="208"/>
      <c r="J74" s="149">
        <f t="shared" ref="J74:J75" si="24">I74/623</f>
        <v>0</v>
      </c>
      <c r="K74" s="238"/>
      <c r="L74" s="225"/>
      <c r="M74" s="226"/>
      <c r="N74" s="62"/>
      <c r="O74" s="131" t="str">
        <f>IF(M74,MIN(1,N74/M74),"")</f>
        <v/>
      </c>
      <c r="P74" s="625"/>
      <c r="Q74" s="625"/>
      <c r="R74" s="208"/>
      <c r="S74" s="430"/>
    </row>
    <row r="75" spans="1:19" ht="31.5" customHeight="1">
      <c r="A75" s="586"/>
      <c r="B75" s="219">
        <f>B74+1</f>
        <v>48</v>
      </c>
      <c r="C75" s="222" t="s">
        <v>274</v>
      </c>
      <c r="D75" s="154"/>
      <c r="E75" s="68"/>
      <c r="F75" s="68"/>
      <c r="G75" s="68"/>
      <c r="H75" s="67"/>
      <c r="I75" s="208"/>
      <c r="J75" s="149">
        <f t="shared" si="24"/>
        <v>0</v>
      </c>
      <c r="K75" s="240"/>
      <c r="L75" s="133"/>
      <c r="M75" s="226"/>
      <c r="N75" s="62"/>
      <c r="O75" s="131" t="str">
        <f t="shared" ref="O75" si="25">IF(M75,MIN(1,N75/M75),"")</f>
        <v/>
      </c>
      <c r="P75" s="625"/>
      <c r="Q75" s="625"/>
      <c r="R75" s="208"/>
      <c r="S75" s="430"/>
    </row>
    <row r="76" spans="1:19">
      <c r="A76" s="587"/>
      <c r="B76" s="75"/>
      <c r="C76" s="99"/>
      <c r="D76" s="144"/>
      <c r="E76" s="77"/>
      <c r="F76" s="77"/>
      <c r="G76" s="77"/>
      <c r="H76" s="76"/>
      <c r="I76" s="203">
        <f>SUM(I74:I75)</f>
        <v>0</v>
      </c>
      <c r="J76" s="150">
        <f>SUM(J74:J75)</f>
        <v>0</v>
      </c>
      <c r="K76" s="171"/>
      <c r="L76" s="134"/>
      <c r="M76" s="227">
        <f>SUM(M74:M75)</f>
        <v>0</v>
      </c>
      <c r="N76" s="78">
        <f>SUM(N74:N75)</f>
        <v>0</v>
      </c>
      <c r="O76" s="79" t="str">
        <f>IFERROR(AVERAGE(O74:O75),"")</f>
        <v/>
      </c>
      <c r="P76" s="625"/>
      <c r="Q76" s="625"/>
      <c r="R76" s="203">
        <f>SUM(R74:R75)</f>
        <v>0</v>
      </c>
      <c r="S76" s="80">
        <f>SUM(S74:S75)</f>
        <v>0</v>
      </c>
    </row>
    <row r="77" spans="1:19" ht="31.5" customHeight="1">
      <c r="A77" s="612" t="s">
        <v>248</v>
      </c>
      <c r="B77" s="219">
        <f>B75+1</f>
        <v>49</v>
      </c>
      <c r="C77" s="222" t="s">
        <v>275</v>
      </c>
      <c r="D77" s="230"/>
      <c r="E77" s="68"/>
      <c r="F77" s="68"/>
      <c r="G77" s="68"/>
      <c r="H77" s="224"/>
      <c r="I77" s="208"/>
      <c r="J77" s="149">
        <f t="shared" ref="J77:J78" si="26">I77/623</f>
        <v>0</v>
      </c>
      <c r="K77" s="238"/>
      <c r="L77" s="225"/>
      <c r="M77" s="436"/>
      <c r="N77" s="62"/>
      <c r="O77" s="131" t="str">
        <f t="shared" ref="O77:O78" si="27">IF(M77,MIN(1,N77/M77),"")</f>
        <v/>
      </c>
      <c r="P77" s="625"/>
      <c r="Q77" s="625"/>
      <c r="R77" s="208"/>
      <c r="S77" s="430"/>
    </row>
    <row r="78" spans="1:19" ht="31.5" customHeight="1">
      <c r="A78" s="613"/>
      <c r="B78" s="219">
        <f>B77+1</f>
        <v>50</v>
      </c>
      <c r="C78" s="69" t="s">
        <v>276</v>
      </c>
      <c r="D78" s="154"/>
      <c r="E78" s="68"/>
      <c r="F78" s="68"/>
      <c r="G78" s="68"/>
      <c r="H78" s="67"/>
      <c r="I78" s="208"/>
      <c r="J78" s="149">
        <f t="shared" si="26"/>
        <v>0</v>
      </c>
      <c r="K78" s="240"/>
      <c r="L78" s="437"/>
      <c r="M78" s="436"/>
      <c r="N78" s="62"/>
      <c r="O78" s="131" t="str">
        <f t="shared" si="27"/>
        <v/>
      </c>
      <c r="P78" s="626"/>
      <c r="Q78" s="626"/>
      <c r="R78" s="208"/>
      <c r="S78" s="430"/>
    </row>
    <row r="79" spans="1:19">
      <c r="A79" s="613"/>
      <c r="B79" s="75"/>
      <c r="C79" s="99"/>
      <c r="D79" s="144"/>
      <c r="E79" s="77"/>
      <c r="F79" s="77"/>
      <c r="G79" s="77"/>
      <c r="H79" s="76"/>
      <c r="I79" s="203">
        <f>SUM(I77:I78)</f>
        <v>0</v>
      </c>
      <c r="J79" s="150">
        <f>SUM(J77:J78)</f>
        <v>0</v>
      </c>
      <c r="K79" s="171"/>
      <c r="L79" s="134"/>
      <c r="M79" s="227">
        <f>SUM(M77:M78)</f>
        <v>0</v>
      </c>
      <c r="N79" s="78">
        <f>SUM(N77:N78)</f>
        <v>0</v>
      </c>
      <c r="O79" s="79" t="str">
        <f>IFERROR(AVERAGE(O77:O78),"")</f>
        <v/>
      </c>
      <c r="P79" s="475" t="str">
        <f>IFERROR(AVERAGE(O66:O72,O74:O75,O77:O78),"")</f>
        <v/>
      </c>
      <c r="Q79" s="476" t="str">
        <f>IFERROR(AVERAGE(O66:O72,O74:O75,O77:O78),"")</f>
        <v/>
      </c>
      <c r="R79" s="203">
        <f>SUM(R77:R78)</f>
        <v>0</v>
      </c>
      <c r="S79" s="80">
        <f>SUM(S77:S78)</f>
        <v>0</v>
      </c>
    </row>
    <row r="80" spans="1:19" ht="35.25" customHeight="1">
      <c r="A80" s="478" t="s">
        <v>110</v>
      </c>
      <c r="B80" s="479"/>
      <c r="C80" s="479"/>
      <c r="D80" s="479"/>
      <c r="E80" s="479"/>
      <c r="F80" s="479"/>
      <c r="G80" s="479"/>
      <c r="H80" s="480"/>
      <c r="I80" s="204">
        <f>I81</f>
        <v>0</v>
      </c>
      <c r="J80" s="93">
        <f>J81</f>
        <v>0</v>
      </c>
      <c r="K80" s="166"/>
      <c r="L80" s="137"/>
      <c r="M80" s="95"/>
      <c r="N80" s="96"/>
      <c r="O80" s="94"/>
      <c r="P80" s="94"/>
      <c r="Q80" s="97"/>
      <c r="R80" s="204">
        <f>R81</f>
        <v>0</v>
      </c>
      <c r="S80" s="98">
        <f>S81</f>
        <v>0</v>
      </c>
    </row>
    <row r="81" spans="1:19" ht="30.65" customHeight="1">
      <c r="A81" s="486" t="s">
        <v>277</v>
      </c>
      <c r="B81" s="487"/>
      <c r="C81" s="487"/>
      <c r="D81" s="485"/>
      <c r="E81" s="422" t="s">
        <v>139</v>
      </c>
      <c r="F81" s="423" t="s">
        <v>140</v>
      </c>
      <c r="G81" s="423" t="s">
        <v>141</v>
      </c>
      <c r="H81" s="424" t="s">
        <v>142</v>
      </c>
      <c r="I81" s="425">
        <f>I85+I89+I92</f>
        <v>0</v>
      </c>
      <c r="J81" s="426">
        <f>J85+J89+J92</f>
        <v>0</v>
      </c>
      <c r="K81" s="427"/>
      <c r="L81" s="432"/>
      <c r="M81" s="434"/>
      <c r="N81" s="435"/>
      <c r="O81" s="428"/>
      <c r="P81" s="491"/>
      <c r="Q81" s="492"/>
      <c r="R81" s="425">
        <f>R85+R89+R92</f>
        <v>0</v>
      </c>
      <c r="S81" s="429">
        <f>S85+S89+S92</f>
        <v>0</v>
      </c>
    </row>
    <row r="82" spans="1:19" ht="30.65" customHeight="1">
      <c r="A82" s="582" t="s">
        <v>149</v>
      </c>
      <c r="B82" s="219">
        <f>B78+1</f>
        <v>51</v>
      </c>
      <c r="C82" s="222" t="s">
        <v>150</v>
      </c>
      <c r="D82" s="230"/>
      <c r="E82" s="68"/>
      <c r="F82" s="223"/>
      <c r="G82" s="68"/>
      <c r="H82" s="67"/>
      <c r="I82" s="208"/>
      <c r="J82" s="149">
        <f t="shared" ref="J82:J91" si="28">I82/623</f>
        <v>0</v>
      </c>
      <c r="K82" s="238"/>
      <c r="L82" s="225"/>
      <c r="M82" s="436"/>
      <c r="N82" s="62"/>
      <c r="O82" s="131" t="str">
        <f t="shared" ref="O82:O84" si="29">IF(M82,MIN(1,N82/M82),"")</f>
        <v/>
      </c>
      <c r="P82" s="624"/>
      <c r="Q82" s="627"/>
      <c r="R82" s="208"/>
      <c r="S82" s="430"/>
    </row>
    <row r="83" spans="1:19" ht="30.65" customHeight="1">
      <c r="A83" s="593"/>
      <c r="B83" s="219">
        <f>B82+1</f>
        <v>52</v>
      </c>
      <c r="C83" s="222" t="s">
        <v>151</v>
      </c>
      <c r="D83" s="231"/>
      <c r="E83" s="68"/>
      <c r="F83" s="223"/>
      <c r="G83" s="223"/>
      <c r="H83" s="224"/>
      <c r="I83" s="208"/>
      <c r="J83" s="149">
        <f t="shared" si="28"/>
        <v>0</v>
      </c>
      <c r="K83" s="239"/>
      <c r="L83" s="225"/>
      <c r="M83" s="436"/>
      <c r="N83" s="62"/>
      <c r="O83" s="131" t="str">
        <f t="shared" si="29"/>
        <v/>
      </c>
      <c r="P83" s="625"/>
      <c r="Q83" s="625"/>
      <c r="R83" s="208"/>
      <c r="S83" s="430"/>
    </row>
    <row r="84" spans="1:19" ht="30.65" customHeight="1">
      <c r="A84" s="593"/>
      <c r="B84" s="219">
        <f>B83+1</f>
        <v>53</v>
      </c>
      <c r="C84" s="222" t="s">
        <v>152</v>
      </c>
      <c r="D84" s="232"/>
      <c r="E84" s="68"/>
      <c r="F84" s="223"/>
      <c r="G84" s="223"/>
      <c r="H84" s="224"/>
      <c r="I84" s="208"/>
      <c r="J84" s="149">
        <f t="shared" si="28"/>
        <v>0</v>
      </c>
      <c r="K84" s="240"/>
      <c r="L84" s="225"/>
      <c r="M84" s="436"/>
      <c r="N84" s="62"/>
      <c r="O84" s="131" t="str">
        <f t="shared" si="29"/>
        <v/>
      </c>
      <c r="P84" s="625"/>
      <c r="Q84" s="625"/>
      <c r="R84" s="208"/>
      <c r="S84" s="430"/>
    </row>
    <row r="85" spans="1:19">
      <c r="A85" s="623"/>
      <c r="B85" s="75"/>
      <c r="C85" s="99"/>
      <c r="D85" s="144"/>
      <c r="E85" s="77"/>
      <c r="F85" s="77"/>
      <c r="G85" s="77"/>
      <c r="H85" s="76"/>
      <c r="I85" s="203">
        <f>SUM(I82:I84)</f>
        <v>0</v>
      </c>
      <c r="J85" s="150">
        <f>SUM(J82:J84)</f>
        <v>0</v>
      </c>
      <c r="K85" s="171"/>
      <c r="L85" s="134"/>
      <c r="M85" s="227">
        <f>SUM(M82:M84)</f>
        <v>0</v>
      </c>
      <c r="N85" s="78">
        <f>SUM(N82:N84)</f>
        <v>0</v>
      </c>
      <c r="O85" s="79" t="str">
        <f>IFERROR(AVERAGE(O82:O84),"")</f>
        <v/>
      </c>
      <c r="P85" s="625"/>
      <c r="Q85" s="625"/>
      <c r="R85" s="203">
        <f>SUM(R82:R84)</f>
        <v>0</v>
      </c>
      <c r="S85" s="80">
        <f>SUM(S82:S84)</f>
        <v>0</v>
      </c>
    </row>
    <row r="86" spans="1:19" ht="31.5" customHeight="1">
      <c r="A86" s="582" t="s">
        <v>153</v>
      </c>
      <c r="B86" s="219">
        <f>B84+1</f>
        <v>54</v>
      </c>
      <c r="C86" s="222" t="s">
        <v>278</v>
      </c>
      <c r="D86" s="230"/>
      <c r="E86" s="68"/>
      <c r="F86" s="68"/>
      <c r="G86" s="223"/>
      <c r="H86" s="224"/>
      <c r="I86" s="208"/>
      <c r="J86" s="149">
        <f t="shared" si="28"/>
        <v>0</v>
      </c>
      <c r="K86" s="238"/>
      <c r="L86" s="225"/>
      <c r="M86" s="436"/>
      <c r="N86" s="62"/>
      <c r="O86" s="131" t="str">
        <f t="shared" ref="O86:O88" si="30">IF(M86,MIN(1,N86/M86),"")</f>
        <v/>
      </c>
      <c r="P86" s="625"/>
      <c r="Q86" s="625"/>
      <c r="R86" s="208"/>
      <c r="S86" s="430"/>
    </row>
    <row r="87" spans="1:19" ht="31.5" customHeight="1">
      <c r="A87" s="593"/>
      <c r="B87" s="219">
        <f>B86+1</f>
        <v>55</v>
      </c>
      <c r="C87" s="222" t="s">
        <v>287</v>
      </c>
      <c r="D87" s="231"/>
      <c r="E87" s="68"/>
      <c r="F87" s="68"/>
      <c r="G87" s="68"/>
      <c r="H87" s="224"/>
      <c r="I87" s="208"/>
      <c r="J87" s="149">
        <f t="shared" si="28"/>
        <v>0</v>
      </c>
      <c r="K87" s="239"/>
      <c r="L87" s="225"/>
      <c r="M87" s="436"/>
      <c r="N87" s="62"/>
      <c r="O87" s="131" t="str">
        <f t="shared" si="30"/>
        <v/>
      </c>
      <c r="P87" s="625"/>
      <c r="Q87" s="625"/>
      <c r="R87" s="208"/>
      <c r="S87" s="430"/>
    </row>
    <row r="88" spans="1:19" ht="31.5" customHeight="1">
      <c r="A88" s="593"/>
      <c r="B88" s="219">
        <f>B87+1</f>
        <v>56</v>
      </c>
      <c r="C88" s="222" t="s">
        <v>154</v>
      </c>
      <c r="D88" s="232"/>
      <c r="E88" s="68"/>
      <c r="F88" s="68"/>
      <c r="G88" s="223"/>
      <c r="H88" s="224"/>
      <c r="I88" s="208"/>
      <c r="J88" s="149">
        <f t="shared" si="28"/>
        <v>0</v>
      </c>
      <c r="K88" s="240"/>
      <c r="L88" s="225"/>
      <c r="M88" s="436"/>
      <c r="N88" s="62"/>
      <c r="O88" s="131" t="str">
        <f t="shared" si="30"/>
        <v/>
      </c>
      <c r="P88" s="625"/>
      <c r="Q88" s="625"/>
      <c r="R88" s="208"/>
      <c r="S88" s="430"/>
    </row>
    <row r="89" spans="1:19">
      <c r="A89" s="623"/>
      <c r="B89" s="75"/>
      <c r="C89" s="99"/>
      <c r="D89" s="144"/>
      <c r="E89" s="77"/>
      <c r="F89" s="77"/>
      <c r="G89" s="77"/>
      <c r="H89" s="76"/>
      <c r="I89" s="203">
        <f>SUM(I86:I88)</f>
        <v>0</v>
      </c>
      <c r="J89" s="150">
        <f>SUM(J86:J88)</f>
        <v>0</v>
      </c>
      <c r="K89" s="171"/>
      <c r="L89" s="134"/>
      <c r="M89" s="227">
        <f>SUM(M86:M88)</f>
        <v>0</v>
      </c>
      <c r="N89" s="78">
        <f>SUM(N86:N88)</f>
        <v>0</v>
      </c>
      <c r="O89" s="79" t="str">
        <f>IFERROR(AVERAGE(O86:O88),"")</f>
        <v/>
      </c>
      <c r="P89" s="625"/>
      <c r="Q89" s="625"/>
      <c r="R89" s="203">
        <f>SUM(R86:R88)</f>
        <v>0</v>
      </c>
      <c r="S89" s="80">
        <f>SUM(S86:S88)</f>
        <v>0</v>
      </c>
    </row>
    <row r="90" spans="1:19" ht="31.5" customHeight="1">
      <c r="A90" s="582" t="s">
        <v>279</v>
      </c>
      <c r="B90" s="219">
        <f>B88+1</f>
        <v>57</v>
      </c>
      <c r="C90" s="222" t="s">
        <v>280</v>
      </c>
      <c r="D90" s="230"/>
      <c r="E90" s="68"/>
      <c r="F90" s="68"/>
      <c r="G90" s="68"/>
      <c r="H90" s="224"/>
      <c r="I90" s="208"/>
      <c r="J90" s="149">
        <f t="shared" si="28"/>
        <v>0</v>
      </c>
      <c r="K90" s="238"/>
      <c r="L90" s="225"/>
      <c r="M90" s="436"/>
      <c r="N90" s="62"/>
      <c r="O90" s="131" t="str">
        <f t="shared" ref="O90:O91" si="31">IF(M90,MIN(1,N90/M90),"")</f>
        <v/>
      </c>
      <c r="P90" s="625"/>
      <c r="Q90" s="625"/>
      <c r="R90" s="208"/>
      <c r="S90" s="430"/>
    </row>
    <row r="91" spans="1:19" ht="31.5" customHeight="1">
      <c r="A91" s="593"/>
      <c r="B91" s="219">
        <f>B90+1</f>
        <v>58</v>
      </c>
      <c r="C91" s="222" t="s">
        <v>281</v>
      </c>
      <c r="D91" s="231"/>
      <c r="E91" s="68"/>
      <c r="F91" s="223"/>
      <c r="G91" s="68"/>
      <c r="H91" s="224"/>
      <c r="I91" s="208"/>
      <c r="J91" s="149">
        <f t="shared" si="28"/>
        <v>0</v>
      </c>
      <c r="K91" s="239"/>
      <c r="L91" s="225"/>
      <c r="M91" s="436"/>
      <c r="N91" s="62"/>
      <c r="O91" s="131" t="str">
        <f t="shared" si="31"/>
        <v/>
      </c>
      <c r="P91" s="626"/>
      <c r="Q91" s="626"/>
      <c r="R91" s="208"/>
      <c r="S91" s="430"/>
    </row>
    <row r="92" spans="1:19">
      <c r="A92" s="623"/>
      <c r="B92" s="75"/>
      <c r="C92" s="99"/>
      <c r="D92" s="144"/>
      <c r="E92" s="77"/>
      <c r="F92" s="77"/>
      <c r="G92" s="77"/>
      <c r="H92" s="76"/>
      <c r="I92" s="203">
        <f>SUM(I90:I91)</f>
        <v>0</v>
      </c>
      <c r="J92" s="150">
        <f>SUM(J90:J91)</f>
        <v>0</v>
      </c>
      <c r="K92" s="171"/>
      <c r="L92" s="134"/>
      <c r="M92" s="227">
        <f>SUM(M90:M91)</f>
        <v>0</v>
      </c>
      <c r="N92" s="78">
        <f>SUM(N90:N91)</f>
        <v>0</v>
      </c>
      <c r="O92" s="79" t="str">
        <f>IFERROR(AVERAGE(O90:O91),"")</f>
        <v/>
      </c>
      <c r="P92" s="475" t="str">
        <f>IFERROR(AVERAGE(O82:O84,O86:O88,O90:O91),"")</f>
        <v/>
      </c>
      <c r="Q92" s="476" t="str">
        <f>IFERROR(AVERAGE(O82:O84,O86:O88,O90:O91),"")</f>
        <v/>
      </c>
      <c r="R92" s="203">
        <f>SUM(R90:R91)</f>
        <v>0</v>
      </c>
      <c r="S92" s="80">
        <f>SUM(S90:S91)</f>
        <v>0</v>
      </c>
    </row>
    <row r="93" spans="1:19" ht="23.5">
      <c r="A93" s="101" t="s">
        <v>155</v>
      </c>
      <c r="B93" s="101"/>
      <c r="C93" s="102"/>
      <c r="D93" s="102"/>
      <c r="E93" s="103"/>
      <c r="F93" s="103"/>
      <c r="G93" s="103"/>
      <c r="H93" s="104"/>
      <c r="I93" s="205">
        <f>I94+I102</f>
        <v>0</v>
      </c>
      <c r="J93" s="105">
        <f>J94+J102</f>
        <v>0</v>
      </c>
      <c r="K93" s="167"/>
      <c r="L93" s="138"/>
      <c r="M93" s="107"/>
      <c r="N93" s="108"/>
      <c r="O93" s="106"/>
      <c r="P93" s="106"/>
      <c r="Q93" s="109"/>
      <c r="R93" s="205">
        <f>R94+R102</f>
        <v>0</v>
      </c>
      <c r="S93" s="100">
        <f>S94+S102</f>
        <v>0</v>
      </c>
    </row>
    <row r="94" spans="1:19" ht="30.65" customHeight="1">
      <c r="A94" s="486" t="s">
        <v>156</v>
      </c>
      <c r="B94" s="487"/>
      <c r="C94" s="487"/>
      <c r="D94" s="485"/>
      <c r="E94" s="422" t="s">
        <v>139</v>
      </c>
      <c r="F94" s="423" t="s">
        <v>140</v>
      </c>
      <c r="G94" s="423" t="s">
        <v>141</v>
      </c>
      <c r="H94" s="424" t="s">
        <v>142</v>
      </c>
      <c r="I94" s="425">
        <f>I101</f>
        <v>0</v>
      </c>
      <c r="J94" s="426">
        <f>J101</f>
        <v>0</v>
      </c>
      <c r="K94" s="427"/>
      <c r="L94" s="432"/>
      <c r="M94" s="434"/>
      <c r="N94" s="435"/>
      <c r="O94" s="428"/>
      <c r="P94" s="491"/>
      <c r="Q94" s="492"/>
      <c r="R94" s="425">
        <f>R101</f>
        <v>0</v>
      </c>
      <c r="S94" s="429">
        <f>S101</f>
        <v>0</v>
      </c>
    </row>
    <row r="95" spans="1:19" ht="30.65" customHeight="1">
      <c r="A95" s="617" t="s">
        <v>157</v>
      </c>
      <c r="B95" s="438">
        <f>B91+1</f>
        <v>59</v>
      </c>
      <c r="C95" s="241" t="s">
        <v>158</v>
      </c>
      <c r="D95" s="242" t="s">
        <v>101</v>
      </c>
      <c r="E95" s="71"/>
      <c r="F95" s="71"/>
      <c r="G95" s="71"/>
      <c r="H95" s="73"/>
      <c r="I95" s="439"/>
      <c r="J95" s="149">
        <f t="shared" ref="J95:J100" si="32">I95/623</f>
        <v>0</v>
      </c>
      <c r="K95" s="238"/>
      <c r="L95" s="440" t="s">
        <v>159</v>
      </c>
      <c r="M95" s="441">
        <v>1</v>
      </c>
      <c r="N95" s="62"/>
      <c r="O95" s="131">
        <f>IF(M95,MIN(1,N95/M95),"")</f>
        <v>0</v>
      </c>
      <c r="P95" s="628"/>
      <c r="Q95" s="628"/>
      <c r="R95" s="439"/>
      <c r="S95" s="442"/>
    </row>
    <row r="96" spans="1:19" ht="30.65" customHeight="1">
      <c r="A96" s="618"/>
      <c r="B96" s="219">
        <f>B95+1</f>
        <v>60</v>
      </c>
      <c r="C96" s="241" t="s">
        <v>160</v>
      </c>
      <c r="D96" s="242" t="s">
        <v>101</v>
      </c>
      <c r="E96" s="71"/>
      <c r="F96" s="71"/>
      <c r="G96" s="71"/>
      <c r="H96" s="73"/>
      <c r="I96" s="439"/>
      <c r="J96" s="149">
        <f t="shared" si="32"/>
        <v>0</v>
      </c>
      <c r="K96" s="239"/>
      <c r="L96" s="440" t="s">
        <v>159</v>
      </c>
      <c r="M96" s="441">
        <v>1</v>
      </c>
      <c r="N96" s="62"/>
      <c r="O96" s="131">
        <f t="shared" ref="O96:O100" si="33">IF(M96,MIN(1,N96/M96),"")</f>
        <v>0</v>
      </c>
      <c r="P96" s="625"/>
      <c r="Q96" s="625"/>
      <c r="R96" s="439"/>
      <c r="S96" s="442"/>
    </row>
    <row r="97" spans="1:19" ht="30.65" customHeight="1">
      <c r="A97" s="618"/>
      <c r="B97" s="219">
        <f t="shared" ref="B97:B100" si="34">B96+1</f>
        <v>61</v>
      </c>
      <c r="C97" s="241" t="s">
        <v>207</v>
      </c>
      <c r="D97" s="242" t="s">
        <v>101</v>
      </c>
      <c r="E97" s="71"/>
      <c r="F97" s="71"/>
      <c r="G97" s="71"/>
      <c r="H97" s="73"/>
      <c r="I97" s="439"/>
      <c r="J97" s="149">
        <f t="shared" si="32"/>
        <v>0</v>
      </c>
      <c r="K97" s="239"/>
      <c r="L97" s="440"/>
      <c r="M97" s="441"/>
      <c r="N97" s="62"/>
      <c r="O97" s="131" t="str">
        <f t="shared" si="33"/>
        <v/>
      </c>
      <c r="P97" s="625"/>
      <c r="Q97" s="625"/>
      <c r="R97" s="439"/>
      <c r="S97" s="442"/>
    </row>
    <row r="98" spans="1:19" ht="30.65" customHeight="1">
      <c r="A98" s="618"/>
      <c r="B98" s="219">
        <f t="shared" si="34"/>
        <v>62</v>
      </c>
      <c r="C98" s="241" t="s">
        <v>206</v>
      </c>
      <c r="D98" s="242" t="s">
        <v>101</v>
      </c>
      <c r="E98" s="71"/>
      <c r="F98" s="71"/>
      <c r="G98" s="71"/>
      <c r="H98" s="73"/>
      <c r="I98" s="439"/>
      <c r="J98" s="149">
        <f t="shared" si="32"/>
        <v>0</v>
      </c>
      <c r="K98" s="239"/>
      <c r="L98" s="440" t="s">
        <v>161</v>
      </c>
      <c r="M98" s="441">
        <v>1</v>
      </c>
      <c r="N98" s="62"/>
      <c r="O98" s="131">
        <f t="shared" si="33"/>
        <v>0</v>
      </c>
      <c r="P98" s="625"/>
      <c r="Q98" s="625"/>
      <c r="R98" s="439"/>
      <c r="S98" s="442"/>
    </row>
    <row r="99" spans="1:19" ht="30.65" customHeight="1">
      <c r="A99" s="618"/>
      <c r="B99" s="219">
        <f t="shared" si="34"/>
        <v>63</v>
      </c>
      <c r="C99" s="243" t="s">
        <v>162</v>
      </c>
      <c r="D99" s="242" t="s">
        <v>101</v>
      </c>
      <c r="E99" s="71"/>
      <c r="F99" s="71"/>
      <c r="G99" s="71"/>
      <c r="H99" s="73"/>
      <c r="I99" s="439"/>
      <c r="J99" s="149">
        <f t="shared" si="32"/>
        <v>0</v>
      </c>
      <c r="K99" s="239"/>
      <c r="L99" s="440"/>
      <c r="M99" s="441"/>
      <c r="N99" s="62"/>
      <c r="O99" s="131" t="str">
        <f t="shared" si="33"/>
        <v/>
      </c>
      <c r="P99" s="625"/>
      <c r="Q99" s="625"/>
      <c r="R99" s="439"/>
      <c r="S99" s="442"/>
    </row>
    <row r="100" spans="1:19" ht="30.65" customHeight="1">
      <c r="A100" s="618"/>
      <c r="B100" s="219">
        <f t="shared" si="34"/>
        <v>64</v>
      </c>
      <c r="C100" s="243" t="s">
        <v>163</v>
      </c>
      <c r="D100" s="242" t="s">
        <v>101</v>
      </c>
      <c r="E100" s="71"/>
      <c r="F100" s="71"/>
      <c r="G100" s="71"/>
      <c r="H100" s="73"/>
      <c r="I100" s="439"/>
      <c r="J100" s="149">
        <f t="shared" si="32"/>
        <v>0</v>
      </c>
      <c r="K100" s="240"/>
      <c r="L100" s="440"/>
      <c r="M100" s="441"/>
      <c r="N100" s="62"/>
      <c r="O100" s="131" t="str">
        <f t="shared" si="33"/>
        <v/>
      </c>
      <c r="P100" s="625"/>
      <c r="Q100" s="625"/>
      <c r="R100" s="439"/>
      <c r="S100" s="442"/>
    </row>
    <row r="101" spans="1:19">
      <c r="A101" s="619"/>
      <c r="B101" s="75"/>
      <c r="C101" s="99"/>
      <c r="D101" s="144"/>
      <c r="E101" s="77"/>
      <c r="F101" s="77"/>
      <c r="G101" s="77"/>
      <c r="H101" s="76"/>
      <c r="I101" s="203">
        <f xml:space="preserve"> SUM(I95:I100)</f>
        <v>0</v>
      </c>
      <c r="J101" s="150">
        <f>SUM(J95:J100)</f>
        <v>0</v>
      </c>
      <c r="K101" s="171"/>
      <c r="L101" s="134"/>
      <c r="M101" s="227">
        <f>SUM(M95:M100)</f>
        <v>3</v>
      </c>
      <c r="N101" s="477">
        <f>SUM(N95:N100)</f>
        <v>0</v>
      </c>
      <c r="O101" s="176">
        <f>IFERROR(AVERAGE(O95:O100),"")</f>
        <v>0</v>
      </c>
      <c r="P101" s="475">
        <f>IFERROR(AVERAGE(O95:O100),"")</f>
        <v>0</v>
      </c>
      <c r="Q101" s="476">
        <f>IFERROR(AVERAGE(O95:O100),"")</f>
        <v>0</v>
      </c>
      <c r="R101" s="203">
        <f>SUM(R95:R100)</f>
        <v>0</v>
      </c>
      <c r="S101" s="80">
        <f>SUM(S95:S100)</f>
        <v>0</v>
      </c>
    </row>
    <row r="102" spans="1:19" ht="30.65" customHeight="1">
      <c r="A102" s="443"/>
      <c r="B102" s="444"/>
      <c r="C102" s="186" t="s">
        <v>164</v>
      </c>
      <c r="D102" s="74"/>
      <c r="E102" s="74"/>
      <c r="F102" s="74"/>
      <c r="G102" s="156"/>
      <c r="H102" s="157"/>
      <c r="I102" s="425"/>
      <c r="J102" s="209">
        <f>I102/623</f>
        <v>0</v>
      </c>
      <c r="K102" s="174"/>
      <c r="L102" s="445"/>
      <c r="M102" s="446"/>
      <c r="N102" s="447"/>
      <c r="O102" s="175"/>
      <c r="P102" s="491"/>
      <c r="Q102" s="492"/>
      <c r="R102" s="425"/>
      <c r="S102" s="448"/>
    </row>
    <row r="103" spans="1:19" ht="30.65" customHeight="1">
      <c r="A103" s="489"/>
      <c r="B103" s="219">
        <f>B100+1</f>
        <v>65</v>
      </c>
      <c r="C103" s="72" t="s">
        <v>165</v>
      </c>
      <c r="D103" s="155" t="s">
        <v>101</v>
      </c>
      <c r="E103" s="71"/>
      <c r="F103" s="71"/>
      <c r="G103" s="71"/>
      <c r="H103" s="73"/>
      <c r="I103" s="439"/>
      <c r="J103" s="149"/>
      <c r="K103" s="240"/>
      <c r="L103" s="218"/>
      <c r="M103" s="441"/>
      <c r="N103" s="62"/>
      <c r="O103" s="131"/>
      <c r="P103" s="449"/>
      <c r="Q103" s="450"/>
      <c r="R103" s="439"/>
      <c r="S103" s="442"/>
    </row>
    <row r="104" spans="1:19" ht="30.65" customHeight="1">
      <c r="A104" s="490"/>
      <c r="B104" s="219">
        <f>B103+1</f>
        <v>66</v>
      </c>
      <c r="C104" s="72"/>
      <c r="D104" s="155" t="s">
        <v>101</v>
      </c>
      <c r="E104" s="71"/>
      <c r="F104" s="71"/>
      <c r="G104" s="71"/>
      <c r="H104" s="73"/>
      <c r="I104" s="439"/>
      <c r="J104" s="149"/>
      <c r="K104" s="240"/>
      <c r="L104" s="218"/>
      <c r="M104" s="441"/>
      <c r="N104" s="62"/>
      <c r="O104" s="131"/>
      <c r="P104" s="449"/>
      <c r="Q104" s="450"/>
      <c r="R104" s="439"/>
      <c r="S104" s="442"/>
    </row>
    <row r="105" spans="1:19" ht="30.65" customHeight="1">
      <c r="A105" s="488"/>
      <c r="B105" s="219">
        <f>B104+1</f>
        <v>67</v>
      </c>
      <c r="C105" s="72"/>
      <c r="D105" s="155" t="s">
        <v>101</v>
      </c>
      <c r="E105" s="71"/>
      <c r="F105" s="71"/>
      <c r="G105" s="71"/>
      <c r="H105" s="73"/>
      <c r="I105" s="439"/>
      <c r="J105" s="149"/>
      <c r="K105" s="240"/>
      <c r="L105" s="218" t="s">
        <v>166</v>
      </c>
      <c r="M105" s="441">
        <v>15</v>
      </c>
      <c r="N105" s="62"/>
      <c r="O105" s="131"/>
      <c r="P105" s="449"/>
      <c r="Q105" s="450"/>
      <c r="R105" s="439"/>
      <c r="S105" s="442"/>
    </row>
    <row r="106" spans="1:19" ht="26.5" thickBot="1">
      <c r="A106" s="451" t="s">
        <v>167</v>
      </c>
      <c r="B106" s="452"/>
      <c r="C106" s="453"/>
      <c r="D106" s="453"/>
      <c r="E106" s="620" t="s">
        <v>168</v>
      </c>
      <c r="F106" s="621"/>
      <c r="G106" s="621"/>
      <c r="H106" s="622"/>
      <c r="I106" s="206">
        <f>I5+I93</f>
        <v>0</v>
      </c>
      <c r="J106" s="207">
        <f>J5+J93</f>
        <v>0</v>
      </c>
      <c r="K106" s="168"/>
      <c r="L106" s="139"/>
      <c r="M106" s="140"/>
      <c r="N106" s="141"/>
      <c r="O106" s="142"/>
      <c r="P106" s="143"/>
      <c r="Q106" s="143"/>
      <c r="R106" s="206">
        <f>R5+R93</f>
        <v>0</v>
      </c>
      <c r="S106" s="454">
        <f>S5+S93</f>
        <v>0</v>
      </c>
    </row>
    <row r="107" spans="1:19" ht="31">
      <c r="A107" s="416"/>
      <c r="B107" s="416"/>
      <c r="C107" s="416"/>
      <c r="D107" s="455" t="s">
        <v>169</v>
      </c>
      <c r="E107" s="196"/>
      <c r="F107" s="196"/>
      <c r="G107" s="196"/>
      <c r="H107" s="456"/>
      <c r="I107" s="145"/>
      <c r="J107" s="457"/>
      <c r="K107" s="458"/>
      <c r="L107" s="458"/>
      <c r="M107" s="458"/>
      <c r="N107" s="416"/>
      <c r="O107" s="416"/>
      <c r="P107" s="200" t="s">
        <v>170</v>
      </c>
      <c r="Q107" s="197">
        <f>IFERROR(AVERAGE(O8:O10,O12:O14,O18:O22,O24:O32,O35:O37,O40:O43,O47:O49,O51:O53,O56:O58,O60:O62,O66:O72,O74:O75,O77:O78,O82:O84,O86:O88,O90:O91,O95:O100),"")</f>
        <v>0</v>
      </c>
      <c r="R107" s="201" t="s">
        <v>171</v>
      </c>
      <c r="S107" s="198"/>
    </row>
    <row r="108" spans="1:19" ht="32.25" customHeight="1">
      <c r="A108" s="416"/>
      <c r="B108" s="416"/>
      <c r="C108" s="416"/>
      <c r="D108" s="459" t="s">
        <v>172</v>
      </c>
      <c r="E108" s="202"/>
      <c r="F108" s="202"/>
      <c r="G108" s="202"/>
      <c r="H108" s="460"/>
      <c r="I108" s="211">
        <f>I106-I107</f>
        <v>0</v>
      </c>
      <c r="J108" s="199">
        <f>J106-J107</f>
        <v>0</v>
      </c>
      <c r="K108" s="461"/>
      <c r="L108" s="458"/>
      <c r="M108" s="458"/>
      <c r="N108" s="416"/>
      <c r="O108" s="416"/>
      <c r="P108" s="416"/>
      <c r="Q108" s="416"/>
      <c r="R108" s="416"/>
      <c r="S108" s="416"/>
    </row>
  </sheetData>
  <sheetProtection formatCells="0" formatColumns="0" formatRows="0" insertRows="0" deleteRows="0" selectLockedCells="1" sort="0"/>
  <mergeCells count="41">
    <mergeCell ref="P82:P91"/>
    <mergeCell ref="Q82:Q91"/>
    <mergeCell ref="P95:P100"/>
    <mergeCell ref="Q95:Q100"/>
    <mergeCell ref="P8:P14"/>
    <mergeCell ref="P18:P32"/>
    <mergeCell ref="P35:P37"/>
    <mergeCell ref="P40:P43"/>
    <mergeCell ref="Q18:Q43"/>
    <mergeCell ref="P66:P78"/>
    <mergeCell ref="Q66:Q78"/>
    <mergeCell ref="Q47:Q62"/>
    <mergeCell ref="P47:P53"/>
    <mergeCell ref="P56:P62"/>
    <mergeCell ref="A66:A73"/>
    <mergeCell ref="A95:A101"/>
    <mergeCell ref="A74:A76"/>
    <mergeCell ref="A77:A79"/>
    <mergeCell ref="E106:H106"/>
    <mergeCell ref="A82:A85"/>
    <mergeCell ref="A86:A89"/>
    <mergeCell ref="A90:A92"/>
    <mergeCell ref="A51:A54"/>
    <mergeCell ref="A56:A59"/>
    <mergeCell ref="A35:A38"/>
    <mergeCell ref="A60:A63"/>
    <mergeCell ref="A47:A50"/>
    <mergeCell ref="A40:A44"/>
    <mergeCell ref="A18:A23"/>
    <mergeCell ref="A24:A33"/>
    <mergeCell ref="Q3:Q4"/>
    <mergeCell ref="R3:S3"/>
    <mergeCell ref="A8:A11"/>
    <mergeCell ref="A12:A15"/>
    <mergeCell ref="B3:B4"/>
    <mergeCell ref="D3:D4"/>
    <mergeCell ref="M3:M4"/>
    <mergeCell ref="N3:N4"/>
    <mergeCell ref="O3:O4"/>
    <mergeCell ref="P3:P4"/>
    <mergeCell ref="Q8:Q14"/>
  </mergeCells>
  <conditionalFormatting sqref="D12">
    <cfRule type="cellIs" priority="48" operator="greaterThan">
      <formula>0</formula>
    </cfRule>
  </conditionalFormatting>
  <conditionalFormatting sqref="D82">
    <cfRule type="cellIs" priority="34" operator="greaterThan">
      <formula>0</formula>
    </cfRule>
  </conditionalFormatting>
  <conditionalFormatting sqref="D47">
    <cfRule type="cellIs" priority="24" operator="greaterThan">
      <formula>0</formula>
    </cfRule>
  </conditionalFormatting>
  <conditionalFormatting sqref="D51">
    <cfRule type="cellIs" priority="23" operator="greaterThan">
      <formula>0</formula>
    </cfRule>
  </conditionalFormatting>
  <conditionalFormatting sqref="D60">
    <cfRule type="cellIs" priority="21" operator="greaterThan">
      <formula>0</formula>
    </cfRule>
  </conditionalFormatting>
  <conditionalFormatting sqref="D66:D70">
    <cfRule type="cellIs" priority="18" operator="greaterThan">
      <formula>0</formula>
    </cfRule>
  </conditionalFormatting>
  <conditionalFormatting sqref="D74">
    <cfRule type="cellIs" priority="17" operator="greaterThan">
      <formula>0</formula>
    </cfRule>
  </conditionalFormatting>
  <conditionalFormatting sqref="D77">
    <cfRule type="cellIs" priority="16" operator="greaterThan">
      <formula>0</formula>
    </cfRule>
  </conditionalFormatting>
  <conditionalFormatting sqref="D86">
    <cfRule type="cellIs" priority="12" operator="greaterThan">
      <formula>0</formula>
    </cfRule>
  </conditionalFormatting>
  <conditionalFormatting sqref="D90">
    <cfRule type="cellIs" priority="11" operator="greaterThan">
      <formula>0</formula>
    </cfRule>
  </conditionalFormatting>
  <conditionalFormatting sqref="D8">
    <cfRule type="cellIs" priority="7" operator="greaterThan">
      <formula>0</formula>
    </cfRule>
  </conditionalFormatting>
  <conditionalFormatting sqref="D18">
    <cfRule type="cellIs" priority="6" operator="greaterThan">
      <formula>0</formula>
    </cfRule>
  </conditionalFormatting>
  <conditionalFormatting sqref="D24">
    <cfRule type="cellIs" priority="5" operator="greaterThan">
      <formula>0</formula>
    </cfRule>
  </conditionalFormatting>
  <conditionalFormatting sqref="D35">
    <cfRule type="cellIs" priority="4" operator="greaterThan">
      <formula>0</formula>
    </cfRule>
  </conditionalFormatting>
  <conditionalFormatting sqref="D40">
    <cfRule type="cellIs" priority="2" operator="greaterThan">
      <formula>0</formula>
    </cfRule>
  </conditionalFormatting>
  <conditionalFormatting sqref="D56">
    <cfRule type="cellIs" priority="1" operator="greaterThan">
      <formula>0</formula>
    </cfRule>
  </conditionalFormatting>
  <pageMargins left="0.75" right="0.75" top="1" bottom="1" header="0.5" footer="0.5"/>
  <pageSetup orientation="portrait" horizontalDpi="300" verticalDpi="0" r:id="rId1"/>
  <ignoredErrors>
    <ignoredError sqref="O11 O23 O50 O59 O73 O76 O85 O89" formula="1"/>
    <ignoredError sqref="O10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D39C9-C365-41CB-8C3D-0D330E80D080}">
  <sheetPr>
    <tabColor rgb="FFFFFFCC"/>
  </sheetPr>
  <dimension ref="A1:S108"/>
  <sheetViews>
    <sheetView zoomScale="90" zoomScaleNormal="90" workbookViewId="0">
      <pane xSplit="1" ySplit="4" topLeftCell="J42" activePane="bottomRight" state="frozen"/>
      <selection pane="topRight" activeCell="B1" sqref="B1"/>
      <selection pane="bottomLeft" activeCell="A5" sqref="A5"/>
      <selection pane="bottomRight" activeCell="N42" sqref="N42"/>
    </sheetView>
  </sheetViews>
  <sheetFormatPr defaultColWidth="9.1796875" defaultRowHeight="14.5"/>
  <cols>
    <col min="1" max="1" width="34.81640625" style="5" customWidth="1"/>
    <col min="2" max="2" width="4.1796875" style="5" customWidth="1"/>
    <col min="3" max="3" width="90" style="5" customWidth="1"/>
    <col min="4" max="4" width="17.54296875" style="5" customWidth="1"/>
    <col min="5" max="8" width="5.1796875" style="6" customWidth="1"/>
    <col min="9" max="9" width="16.54296875" style="7" customWidth="1"/>
    <col min="10" max="10" width="15.1796875" style="7" customWidth="1"/>
    <col min="11" max="11" width="7.7265625" style="7" customWidth="1"/>
    <col min="12" max="12" width="15.7265625" style="5" customWidth="1"/>
    <col min="13" max="13" width="11" style="5" customWidth="1"/>
    <col min="14" max="14" width="12.81640625" style="5" customWidth="1"/>
    <col min="15" max="15" width="17.7265625" style="5" customWidth="1"/>
    <col min="16" max="17" width="20.453125" style="5" customWidth="1"/>
    <col min="18" max="18" width="24.1796875" style="5" customWidth="1"/>
    <col min="19" max="19" width="16.81640625" style="5" customWidth="1"/>
  </cols>
  <sheetData>
    <row r="1" spans="1:19" ht="21.5" thickBot="1">
      <c r="A1" s="244" t="s">
        <v>282</v>
      </c>
      <c r="B1" s="57"/>
      <c r="C1" s="414"/>
      <c r="D1" s="414"/>
      <c r="E1" s="58"/>
      <c r="F1" s="58"/>
      <c r="G1" s="58"/>
      <c r="H1" s="58"/>
      <c r="I1" s="415"/>
      <c r="J1" s="415"/>
      <c r="K1" s="415"/>
      <c r="L1" s="414"/>
      <c r="M1" s="414"/>
      <c r="N1" s="414"/>
      <c r="O1" s="414"/>
      <c r="P1" s="414"/>
      <c r="Q1" s="414"/>
      <c r="R1" s="414"/>
      <c r="S1" s="414"/>
    </row>
    <row r="2" spans="1:19" ht="21.5" thickBot="1">
      <c r="A2" s="416"/>
      <c r="B2" s="179" t="s">
        <v>123</v>
      </c>
      <c r="C2" s="180"/>
      <c r="D2" s="180"/>
      <c r="E2" s="181"/>
      <c r="F2" s="181"/>
      <c r="G2" s="181"/>
      <c r="H2" s="181"/>
      <c r="I2" s="180"/>
      <c r="J2" s="180"/>
      <c r="K2" s="180"/>
      <c r="L2" s="180"/>
      <c r="M2" s="182"/>
      <c r="N2" s="183" t="s">
        <v>124</v>
      </c>
      <c r="O2" s="184"/>
      <c r="P2" s="184"/>
      <c r="Q2" s="184"/>
      <c r="R2" s="184"/>
      <c r="S2" s="185"/>
    </row>
    <row r="3" spans="1:19" ht="31">
      <c r="A3" s="417" t="s">
        <v>125</v>
      </c>
      <c r="B3" s="598" t="s">
        <v>126</v>
      </c>
      <c r="C3" s="418" t="s">
        <v>127</v>
      </c>
      <c r="D3" s="600" t="s">
        <v>128</v>
      </c>
      <c r="E3" s="177" t="s">
        <v>129</v>
      </c>
      <c r="F3" s="178"/>
      <c r="G3" s="178"/>
      <c r="H3" s="178"/>
      <c r="I3" s="419" t="s">
        <v>130</v>
      </c>
      <c r="J3" s="419"/>
      <c r="K3" s="170" t="s">
        <v>131</v>
      </c>
      <c r="L3" s="170" t="s">
        <v>132</v>
      </c>
      <c r="M3" s="602" t="s">
        <v>133</v>
      </c>
      <c r="N3" s="604" t="s">
        <v>134</v>
      </c>
      <c r="O3" s="606" t="s">
        <v>135</v>
      </c>
      <c r="P3" s="608" t="s">
        <v>136</v>
      </c>
      <c r="Q3" s="588" t="s">
        <v>137</v>
      </c>
      <c r="R3" s="590" t="s">
        <v>138</v>
      </c>
      <c r="S3" s="591"/>
    </row>
    <row r="4" spans="1:19" ht="25.5" customHeight="1">
      <c r="A4" s="420"/>
      <c r="B4" s="599"/>
      <c r="C4" s="421"/>
      <c r="D4" s="601"/>
      <c r="E4" s="81" t="s">
        <v>139</v>
      </c>
      <c r="F4" s="82" t="s">
        <v>140</v>
      </c>
      <c r="G4" s="81" t="s">
        <v>141</v>
      </c>
      <c r="H4" s="83" t="s">
        <v>142</v>
      </c>
      <c r="I4" s="146" t="s">
        <v>143</v>
      </c>
      <c r="J4" s="148" t="s">
        <v>144</v>
      </c>
      <c r="K4" s="147" t="s">
        <v>145</v>
      </c>
      <c r="L4" s="84" t="s">
        <v>146</v>
      </c>
      <c r="M4" s="603"/>
      <c r="N4" s="605"/>
      <c r="O4" s="607"/>
      <c r="P4" s="609"/>
      <c r="Q4" s="589"/>
      <c r="R4" s="249" t="s">
        <v>147</v>
      </c>
      <c r="S4" s="250" t="s">
        <v>144</v>
      </c>
    </row>
    <row r="5" spans="1:19" ht="21">
      <c r="A5" s="85" t="s">
        <v>148</v>
      </c>
      <c r="B5" s="86"/>
      <c r="C5" s="86"/>
      <c r="D5" s="86"/>
      <c r="E5" s="86"/>
      <c r="F5" s="86"/>
      <c r="G5" s="86"/>
      <c r="H5" s="86"/>
      <c r="I5" s="210">
        <f>I6+I16+I80</f>
        <v>0</v>
      </c>
      <c r="J5" s="87">
        <f>J6+J16+J80</f>
        <v>0</v>
      </c>
      <c r="K5" s="165"/>
      <c r="L5" s="88"/>
      <c r="M5" s="89"/>
      <c r="N5" s="90"/>
      <c r="O5" s="88"/>
      <c r="P5" s="88"/>
      <c r="Q5" s="91"/>
      <c r="R5" s="210">
        <f>R6+R16+R80</f>
        <v>0</v>
      </c>
      <c r="S5" s="92">
        <f>S6+S16+S80</f>
        <v>0</v>
      </c>
    </row>
    <row r="6" spans="1:19" ht="35.25" customHeight="1">
      <c r="A6" s="478" t="s">
        <v>202</v>
      </c>
      <c r="B6" s="479"/>
      <c r="C6" s="479"/>
      <c r="D6" s="479"/>
      <c r="E6" s="479"/>
      <c r="F6" s="479"/>
      <c r="G6" s="479"/>
      <c r="H6" s="480"/>
      <c r="I6" s="204">
        <f>I7</f>
        <v>0</v>
      </c>
      <c r="J6" s="93">
        <f>J7</f>
        <v>0</v>
      </c>
      <c r="K6" s="166"/>
      <c r="L6" s="137"/>
      <c r="M6" s="95"/>
      <c r="N6" s="96"/>
      <c r="O6" s="94"/>
      <c r="P6" s="94"/>
      <c r="Q6" s="97"/>
      <c r="R6" s="204">
        <f>R7</f>
        <v>0</v>
      </c>
      <c r="S6" s="98">
        <f>S7</f>
        <v>0</v>
      </c>
    </row>
    <row r="7" spans="1:19" ht="30.75" customHeight="1">
      <c r="A7" s="486" t="s">
        <v>203</v>
      </c>
      <c r="B7" s="487"/>
      <c r="C7" s="487"/>
      <c r="D7" s="485"/>
      <c r="E7" s="422" t="s">
        <v>139</v>
      </c>
      <c r="F7" s="423" t="s">
        <v>140</v>
      </c>
      <c r="G7" s="423" t="s">
        <v>141</v>
      </c>
      <c r="H7" s="424" t="s">
        <v>142</v>
      </c>
      <c r="I7" s="425">
        <f>I11+I15</f>
        <v>0</v>
      </c>
      <c r="J7" s="426">
        <f>J11+J15</f>
        <v>0</v>
      </c>
      <c r="K7" s="427"/>
      <c r="L7" s="432"/>
      <c r="M7" s="434"/>
      <c r="N7" s="435"/>
      <c r="O7" s="428"/>
      <c r="P7" s="491"/>
      <c r="Q7" s="492"/>
      <c r="R7" s="425">
        <f>R11+R15</f>
        <v>0</v>
      </c>
      <c r="S7" s="429">
        <f>S11+S15</f>
        <v>0</v>
      </c>
    </row>
    <row r="8" spans="1:19" ht="31.5" customHeight="1">
      <c r="A8" s="592" t="s">
        <v>201</v>
      </c>
      <c r="B8" s="59">
        <f>'AWPB Yr 1'!B105+1</f>
        <v>68</v>
      </c>
      <c r="C8" s="236" t="s">
        <v>251</v>
      </c>
      <c r="D8" s="246"/>
      <c r="E8" s="60"/>
      <c r="F8" s="60"/>
      <c r="G8" s="212"/>
      <c r="H8" s="213"/>
      <c r="I8" s="61"/>
      <c r="J8" s="149">
        <f>I8/623</f>
        <v>0</v>
      </c>
      <c r="K8" s="238"/>
      <c r="L8" s="133"/>
      <c r="M8" s="226"/>
      <c r="N8" s="62"/>
      <c r="O8" s="131" t="str">
        <f>IF(M8,MIN(1,N8/M8),"")</f>
        <v/>
      </c>
      <c r="P8" s="629"/>
      <c r="Q8" s="635"/>
      <c r="R8" s="61"/>
      <c r="S8" s="430"/>
    </row>
    <row r="9" spans="1:19" ht="31.5" customHeight="1">
      <c r="A9" s="593"/>
      <c r="B9" s="219">
        <f>B8+1</f>
        <v>69</v>
      </c>
      <c r="C9" s="237" t="s">
        <v>204</v>
      </c>
      <c r="D9" s="247"/>
      <c r="E9" s="60"/>
      <c r="F9" s="60"/>
      <c r="G9" s="212"/>
      <c r="H9" s="213"/>
      <c r="I9" s="61"/>
      <c r="J9" s="149">
        <f t="shared" ref="J9:J14" si="0">I9/623</f>
        <v>0</v>
      </c>
      <c r="K9" s="239"/>
      <c r="L9" s="133"/>
      <c r="M9" s="226"/>
      <c r="N9" s="62"/>
      <c r="O9" s="131" t="str">
        <f t="shared" ref="O9:O14" si="1">IF(M9,MIN(1,N9/M9),"")</f>
        <v/>
      </c>
      <c r="P9" s="630"/>
      <c r="Q9" s="630"/>
      <c r="R9" s="61"/>
      <c r="S9" s="430"/>
    </row>
    <row r="10" spans="1:19" ht="31.5" customHeight="1">
      <c r="A10" s="593"/>
      <c r="B10" s="219">
        <f>B9+1</f>
        <v>70</v>
      </c>
      <c r="C10" s="237" t="s">
        <v>205</v>
      </c>
      <c r="D10" s="248"/>
      <c r="E10" s="60"/>
      <c r="F10" s="60"/>
      <c r="G10" s="212"/>
      <c r="H10" s="213"/>
      <c r="I10" s="61"/>
      <c r="J10" s="149">
        <f t="shared" si="0"/>
        <v>0</v>
      </c>
      <c r="K10" s="240"/>
      <c r="L10" s="133"/>
      <c r="M10" s="226"/>
      <c r="N10" s="62"/>
      <c r="O10" s="131" t="str">
        <f t="shared" si="1"/>
        <v/>
      </c>
      <c r="P10" s="630"/>
      <c r="Q10" s="630"/>
      <c r="R10" s="61"/>
      <c r="S10" s="430"/>
    </row>
    <row r="11" spans="1:19">
      <c r="A11" s="594"/>
      <c r="B11" s="75"/>
      <c r="C11" s="76"/>
      <c r="D11" s="245"/>
      <c r="E11" s="77"/>
      <c r="F11" s="77"/>
      <c r="G11" s="77"/>
      <c r="H11" s="76"/>
      <c r="I11" s="203">
        <f>SUM(I8:I10)</f>
        <v>0</v>
      </c>
      <c r="J11" s="150">
        <f>SUM(J8:J10)</f>
        <v>0</v>
      </c>
      <c r="K11" s="171"/>
      <c r="L11" s="134"/>
      <c r="M11" s="227">
        <f>SUM(M8:M10)</f>
        <v>0</v>
      </c>
      <c r="N11" s="78">
        <f>SUM(N8:N10)</f>
        <v>0</v>
      </c>
      <c r="O11" s="79" t="str">
        <f>IFERROR(AVERAGE(O8:O10),"")</f>
        <v/>
      </c>
      <c r="P11" s="630"/>
      <c r="Q11" s="630"/>
      <c r="R11" s="203">
        <f>SUM(R8:R10)</f>
        <v>0</v>
      </c>
      <c r="S11" s="80">
        <f>SUM(S8:S10)</f>
        <v>0</v>
      </c>
    </row>
    <row r="12" spans="1:19" ht="31.5" customHeight="1">
      <c r="A12" s="595" t="s">
        <v>212</v>
      </c>
      <c r="B12" s="220">
        <f>B10+1</f>
        <v>71</v>
      </c>
      <c r="C12" s="236" t="s">
        <v>209</v>
      </c>
      <c r="D12" s="246"/>
      <c r="E12" s="66"/>
      <c r="F12" s="66"/>
      <c r="G12" s="214"/>
      <c r="H12" s="215"/>
      <c r="I12" s="61"/>
      <c r="J12" s="149">
        <f t="shared" si="0"/>
        <v>0</v>
      </c>
      <c r="K12" s="238"/>
      <c r="L12" s="135"/>
      <c r="M12" s="228"/>
      <c r="N12" s="62"/>
      <c r="O12" s="131" t="str">
        <f t="shared" si="1"/>
        <v/>
      </c>
      <c r="P12" s="630"/>
      <c r="Q12" s="630"/>
      <c r="R12" s="61"/>
      <c r="S12" s="431"/>
    </row>
    <row r="13" spans="1:19" ht="31.5" customHeight="1">
      <c r="A13" s="596"/>
      <c r="B13" s="219">
        <f>B12+1</f>
        <v>72</v>
      </c>
      <c r="C13" s="237" t="s">
        <v>210</v>
      </c>
      <c r="D13" s="247"/>
      <c r="E13" s="68"/>
      <c r="F13" s="68"/>
      <c r="G13" s="216"/>
      <c r="H13" s="217"/>
      <c r="I13" s="61"/>
      <c r="J13" s="149">
        <f t="shared" si="0"/>
        <v>0</v>
      </c>
      <c r="K13" s="239"/>
      <c r="L13" s="133"/>
      <c r="M13" s="226"/>
      <c r="N13" s="62"/>
      <c r="O13" s="131" t="str">
        <f t="shared" si="1"/>
        <v/>
      </c>
      <c r="P13" s="630"/>
      <c r="Q13" s="630"/>
      <c r="R13" s="61"/>
      <c r="S13" s="430"/>
    </row>
    <row r="14" spans="1:19" ht="31.5" customHeight="1">
      <c r="A14" s="596"/>
      <c r="B14" s="219">
        <f>B13+1</f>
        <v>73</v>
      </c>
      <c r="C14" s="237" t="s">
        <v>211</v>
      </c>
      <c r="D14" s="248"/>
      <c r="E14" s="68"/>
      <c r="F14" s="68"/>
      <c r="G14" s="216"/>
      <c r="H14" s="217"/>
      <c r="I14" s="61"/>
      <c r="J14" s="149">
        <f t="shared" si="0"/>
        <v>0</v>
      </c>
      <c r="K14" s="240"/>
      <c r="L14" s="133"/>
      <c r="M14" s="226"/>
      <c r="N14" s="62"/>
      <c r="O14" s="131" t="str">
        <f t="shared" si="1"/>
        <v/>
      </c>
      <c r="P14" s="630"/>
      <c r="Q14" s="630"/>
      <c r="R14" s="61"/>
      <c r="S14" s="430"/>
    </row>
    <row r="15" spans="1:19">
      <c r="A15" s="597"/>
      <c r="B15" s="75"/>
      <c r="C15" s="76"/>
      <c r="D15" s="77"/>
      <c r="E15" s="77"/>
      <c r="F15" s="77"/>
      <c r="G15" s="77"/>
      <c r="H15" s="76"/>
      <c r="I15" s="203">
        <f>SUM(I12:I14)</f>
        <v>0</v>
      </c>
      <c r="J15" s="150">
        <f>SUM(J12:J14)</f>
        <v>0</v>
      </c>
      <c r="K15" s="171"/>
      <c r="L15" s="134"/>
      <c r="M15" s="227">
        <f>SUM(M12:M14)</f>
        <v>0</v>
      </c>
      <c r="N15" s="78">
        <f>SUM(N12:N14)</f>
        <v>0</v>
      </c>
      <c r="O15" s="79" t="str">
        <f>IFERROR(AVERAGE(O12:O14),"")</f>
        <v/>
      </c>
      <c r="P15" s="475" t="str">
        <f>IFERROR(AVERAGE(O8:O10,O12:O14),"")</f>
        <v/>
      </c>
      <c r="Q15" s="475" t="str">
        <f>IFERROR(AVERAGE(O8:O10,O12:O14),"")</f>
        <v/>
      </c>
      <c r="R15" s="203">
        <f>SUM(R12:R14)</f>
        <v>0</v>
      </c>
      <c r="S15" s="80">
        <f>SUM(S12:S14)</f>
        <v>0</v>
      </c>
    </row>
    <row r="16" spans="1:19" ht="35.25" customHeight="1">
      <c r="A16" s="478" t="s">
        <v>208</v>
      </c>
      <c r="B16" s="479"/>
      <c r="C16" s="479"/>
      <c r="D16" s="479"/>
      <c r="E16" s="479"/>
      <c r="F16" s="479"/>
      <c r="G16" s="479"/>
      <c r="H16" s="480"/>
      <c r="I16" s="204">
        <f>I17+I34+I39</f>
        <v>0</v>
      </c>
      <c r="J16" s="93">
        <f>J17+J34+J39</f>
        <v>0</v>
      </c>
      <c r="K16" s="166"/>
      <c r="L16" s="137"/>
      <c r="M16" s="95"/>
      <c r="N16" s="96"/>
      <c r="O16" s="94"/>
      <c r="P16" s="94"/>
      <c r="Q16" s="97"/>
      <c r="R16" s="204">
        <f>R17+R34+R39</f>
        <v>0</v>
      </c>
      <c r="S16" s="98">
        <f>S17+S34+S39</f>
        <v>0</v>
      </c>
    </row>
    <row r="17" spans="1:19" ht="30.75" customHeight="1">
      <c r="A17" s="486" t="s">
        <v>213</v>
      </c>
      <c r="B17" s="487"/>
      <c r="C17" s="487"/>
      <c r="D17" s="485"/>
      <c r="E17" s="422" t="s">
        <v>139</v>
      </c>
      <c r="F17" s="423" t="s">
        <v>140</v>
      </c>
      <c r="G17" s="423" t="s">
        <v>141</v>
      </c>
      <c r="H17" s="424" t="s">
        <v>142</v>
      </c>
      <c r="I17" s="425">
        <f>I23+I33</f>
        <v>0</v>
      </c>
      <c r="J17" s="426">
        <f>J23+J33</f>
        <v>0</v>
      </c>
      <c r="K17" s="427"/>
      <c r="L17" s="432"/>
      <c r="M17" s="434"/>
      <c r="N17" s="435"/>
      <c r="O17" s="428"/>
      <c r="P17" s="491"/>
      <c r="Q17" s="492"/>
      <c r="R17" s="425">
        <f>R23+R33</f>
        <v>0</v>
      </c>
      <c r="S17" s="429">
        <f>S23+S33</f>
        <v>0</v>
      </c>
    </row>
    <row r="18" spans="1:19" ht="31.5" customHeight="1">
      <c r="A18" s="582" t="s">
        <v>214</v>
      </c>
      <c r="B18" s="219">
        <f>B14+1</f>
        <v>74</v>
      </c>
      <c r="C18" s="236" t="s">
        <v>216</v>
      </c>
      <c r="D18" s="246"/>
      <c r="E18" s="58"/>
      <c r="F18" s="68"/>
      <c r="G18" s="223"/>
      <c r="H18" s="224"/>
      <c r="I18" s="208"/>
      <c r="J18" s="149">
        <f t="shared" ref="J18:J22" si="2">I18/623</f>
        <v>0</v>
      </c>
      <c r="K18" s="238"/>
      <c r="L18" s="136"/>
      <c r="M18" s="229"/>
      <c r="N18" s="62"/>
      <c r="O18" s="131" t="str">
        <f t="shared" ref="O18:O22" si="3">IF(M18,MIN(1,N18/M18),"")</f>
        <v/>
      </c>
      <c r="P18" s="624"/>
      <c r="Q18" s="633"/>
      <c r="R18" s="208"/>
      <c r="S18" s="433"/>
    </row>
    <row r="19" spans="1:19" ht="31.5" customHeight="1">
      <c r="A19" s="583"/>
      <c r="B19" s="219">
        <f>B18+1</f>
        <v>75</v>
      </c>
      <c r="C19" s="237" t="s">
        <v>217</v>
      </c>
      <c r="D19" s="247"/>
      <c r="E19" s="58"/>
      <c r="F19" s="68"/>
      <c r="G19" s="223"/>
      <c r="H19" s="224"/>
      <c r="I19" s="208"/>
      <c r="J19" s="149">
        <f t="shared" si="2"/>
        <v>0</v>
      </c>
      <c r="K19" s="239"/>
      <c r="L19" s="133"/>
      <c r="M19" s="226"/>
      <c r="N19" s="62"/>
      <c r="O19" s="131" t="str">
        <f t="shared" si="3"/>
        <v/>
      </c>
      <c r="P19" s="625"/>
      <c r="Q19" s="634"/>
      <c r="R19" s="208"/>
      <c r="S19" s="430"/>
    </row>
    <row r="20" spans="1:19" ht="31.5" customHeight="1">
      <c r="A20" s="583"/>
      <c r="B20" s="219">
        <f t="shared" ref="B20:B22" si="4">B19+1</f>
        <v>76</v>
      </c>
      <c r="C20" s="237" t="s">
        <v>218</v>
      </c>
      <c r="D20" s="247"/>
      <c r="E20" s="58"/>
      <c r="F20" s="68"/>
      <c r="G20" s="68"/>
      <c r="H20" s="224"/>
      <c r="I20" s="208"/>
      <c r="J20" s="149">
        <f t="shared" si="2"/>
        <v>0</v>
      </c>
      <c r="K20" s="239"/>
      <c r="L20" s="133"/>
      <c r="M20" s="226"/>
      <c r="N20" s="62"/>
      <c r="O20" s="131" t="str">
        <f t="shared" si="3"/>
        <v/>
      </c>
      <c r="P20" s="625"/>
      <c r="Q20" s="634"/>
      <c r="R20" s="208"/>
      <c r="S20" s="430"/>
    </row>
    <row r="21" spans="1:19" ht="31.5" customHeight="1">
      <c r="A21" s="583"/>
      <c r="B21" s="219">
        <f t="shared" si="4"/>
        <v>77</v>
      </c>
      <c r="C21" s="237" t="s">
        <v>219</v>
      </c>
      <c r="D21" s="247"/>
      <c r="E21" s="68"/>
      <c r="F21" s="223"/>
      <c r="G21" s="223"/>
      <c r="H21" s="224"/>
      <c r="I21" s="208"/>
      <c r="J21" s="149">
        <f t="shared" si="2"/>
        <v>0</v>
      </c>
      <c r="K21" s="239"/>
      <c r="L21" s="133"/>
      <c r="M21" s="226"/>
      <c r="N21" s="62"/>
      <c r="O21" s="131" t="str">
        <f t="shared" si="3"/>
        <v/>
      </c>
      <c r="P21" s="625"/>
      <c r="Q21" s="634"/>
      <c r="R21" s="208"/>
      <c r="S21" s="430"/>
    </row>
    <row r="22" spans="1:19" ht="31.5" customHeight="1">
      <c r="A22" s="583"/>
      <c r="B22" s="219">
        <f t="shared" si="4"/>
        <v>78</v>
      </c>
      <c r="C22" s="237" t="s">
        <v>220</v>
      </c>
      <c r="D22" s="247"/>
      <c r="E22" s="68"/>
      <c r="F22" s="68"/>
      <c r="G22" s="223"/>
      <c r="H22" s="224"/>
      <c r="I22" s="208"/>
      <c r="J22" s="149">
        <f t="shared" si="2"/>
        <v>0</v>
      </c>
      <c r="K22" s="240"/>
      <c r="L22" s="133"/>
      <c r="M22" s="226"/>
      <c r="N22" s="62"/>
      <c r="O22" s="131" t="str">
        <f t="shared" si="3"/>
        <v/>
      </c>
      <c r="P22" s="625"/>
      <c r="Q22" s="634"/>
      <c r="R22" s="208"/>
      <c r="S22" s="430"/>
    </row>
    <row r="23" spans="1:19">
      <c r="A23" s="584"/>
      <c r="B23" s="75"/>
      <c r="C23" s="99"/>
      <c r="D23" s="144"/>
      <c r="E23" s="77"/>
      <c r="F23" s="77"/>
      <c r="G23" s="77"/>
      <c r="H23" s="76"/>
      <c r="I23" s="203">
        <f>SUM(I18:I22)</f>
        <v>0</v>
      </c>
      <c r="J23" s="150">
        <f>SUM(J18:J22)</f>
        <v>0</v>
      </c>
      <c r="K23" s="171"/>
      <c r="L23" s="134"/>
      <c r="M23" s="227">
        <f>SUM(M18:M22)</f>
        <v>0</v>
      </c>
      <c r="N23" s="78">
        <f>SUM(N18:N22)</f>
        <v>0</v>
      </c>
      <c r="O23" s="79" t="str">
        <f>IFERROR(AVERAGE(O18:O22),"")</f>
        <v/>
      </c>
      <c r="P23" s="625"/>
      <c r="Q23" s="634"/>
      <c r="R23" s="203">
        <f>SUM(R18:R22)</f>
        <v>0</v>
      </c>
      <c r="S23" s="80">
        <f>SUM(S18:S22)</f>
        <v>0</v>
      </c>
    </row>
    <row r="24" spans="1:19" ht="31.5" customHeight="1">
      <c r="A24" s="585" t="s">
        <v>215</v>
      </c>
      <c r="B24" s="219">
        <f>B22+1</f>
        <v>79</v>
      </c>
      <c r="C24" s="236" t="s">
        <v>221</v>
      </c>
      <c r="D24" s="246"/>
      <c r="E24" s="68"/>
      <c r="F24" s="223"/>
      <c r="G24" s="223"/>
      <c r="H24" s="224"/>
      <c r="I24" s="208"/>
      <c r="J24" s="149">
        <f t="shared" ref="J24:J32" si="5">I24/623</f>
        <v>0</v>
      </c>
      <c r="K24" s="238"/>
      <c r="L24" s="225"/>
      <c r="M24" s="226"/>
      <c r="N24" s="62"/>
      <c r="O24" s="131" t="str">
        <f>IF(M24,MIN(1,N24/M24),"")</f>
        <v/>
      </c>
      <c r="P24" s="625"/>
      <c r="Q24" s="634"/>
      <c r="R24" s="208"/>
      <c r="S24" s="430"/>
    </row>
    <row r="25" spans="1:19" ht="31.5" customHeight="1">
      <c r="A25" s="583"/>
      <c r="B25" s="219">
        <f>B24+1</f>
        <v>80</v>
      </c>
      <c r="C25" s="237" t="s">
        <v>222</v>
      </c>
      <c r="D25" s="247"/>
      <c r="E25" s="68"/>
      <c r="F25" s="68"/>
      <c r="G25" s="68"/>
      <c r="H25" s="224"/>
      <c r="I25" s="208"/>
      <c r="J25" s="149">
        <f t="shared" si="5"/>
        <v>0</v>
      </c>
      <c r="K25" s="239"/>
      <c r="L25" s="225"/>
      <c r="M25" s="226"/>
      <c r="N25" s="62"/>
      <c r="O25" s="131" t="str">
        <f t="shared" ref="O25:O32" si="6">IF(M25,MIN(1,N25/M25),"")</f>
        <v/>
      </c>
      <c r="P25" s="625"/>
      <c r="Q25" s="634"/>
      <c r="R25" s="208"/>
      <c r="S25" s="430"/>
    </row>
    <row r="26" spans="1:19" ht="31.5" customHeight="1">
      <c r="A26" s="583"/>
      <c r="B26" s="219">
        <f t="shared" ref="B26:B32" si="7">B25+1</f>
        <v>81</v>
      </c>
      <c r="C26" s="237" t="s">
        <v>223</v>
      </c>
      <c r="D26" s="247"/>
      <c r="E26" s="68"/>
      <c r="F26" s="223"/>
      <c r="G26" s="223"/>
      <c r="H26" s="224"/>
      <c r="I26" s="208"/>
      <c r="J26" s="149">
        <f t="shared" si="5"/>
        <v>0</v>
      </c>
      <c r="K26" s="239"/>
      <c r="L26" s="225"/>
      <c r="M26" s="226"/>
      <c r="N26" s="62"/>
      <c r="O26" s="131" t="str">
        <f t="shared" si="6"/>
        <v/>
      </c>
      <c r="P26" s="625"/>
      <c r="Q26" s="634"/>
      <c r="R26" s="208"/>
      <c r="S26" s="430"/>
    </row>
    <row r="27" spans="1:19" ht="31.5" customHeight="1">
      <c r="A27" s="583"/>
      <c r="B27" s="219">
        <f t="shared" si="7"/>
        <v>82</v>
      </c>
      <c r="C27" s="237" t="s">
        <v>224</v>
      </c>
      <c r="D27" s="247"/>
      <c r="E27" s="68"/>
      <c r="F27" s="223"/>
      <c r="G27" s="223"/>
      <c r="H27" s="224"/>
      <c r="I27" s="208"/>
      <c r="J27" s="149">
        <f t="shared" si="5"/>
        <v>0</v>
      </c>
      <c r="K27" s="239"/>
      <c r="L27" s="225"/>
      <c r="M27" s="233"/>
      <c r="N27" s="62"/>
      <c r="O27" s="131" t="str">
        <f t="shared" si="6"/>
        <v/>
      </c>
      <c r="P27" s="625"/>
      <c r="Q27" s="634"/>
      <c r="R27" s="208"/>
      <c r="S27" s="430"/>
    </row>
    <row r="28" spans="1:19" ht="31.5" customHeight="1">
      <c r="A28" s="583"/>
      <c r="B28" s="219">
        <f t="shared" si="7"/>
        <v>83</v>
      </c>
      <c r="C28" s="237" t="s">
        <v>225</v>
      </c>
      <c r="D28" s="247"/>
      <c r="E28" s="68"/>
      <c r="F28" s="68"/>
      <c r="G28" s="223"/>
      <c r="H28" s="224"/>
      <c r="I28" s="208"/>
      <c r="J28" s="149">
        <f t="shared" si="5"/>
        <v>0</v>
      </c>
      <c r="K28" s="239"/>
      <c r="L28" s="225"/>
      <c r="M28" s="226"/>
      <c r="N28" s="62"/>
      <c r="O28" s="131" t="str">
        <f t="shared" si="6"/>
        <v/>
      </c>
      <c r="P28" s="625"/>
      <c r="Q28" s="634"/>
      <c r="R28" s="208"/>
      <c r="S28" s="430"/>
    </row>
    <row r="29" spans="1:19" ht="31.5" customHeight="1">
      <c r="A29" s="583"/>
      <c r="B29" s="219">
        <f t="shared" si="7"/>
        <v>84</v>
      </c>
      <c r="C29" s="237" t="s">
        <v>226</v>
      </c>
      <c r="D29" s="247"/>
      <c r="E29" s="68"/>
      <c r="F29" s="68"/>
      <c r="G29" s="223"/>
      <c r="H29" s="224"/>
      <c r="I29" s="208"/>
      <c r="J29" s="149">
        <f t="shared" si="5"/>
        <v>0</v>
      </c>
      <c r="K29" s="239"/>
      <c r="L29" s="225"/>
      <c r="M29" s="226"/>
      <c r="N29" s="62"/>
      <c r="O29" s="131" t="str">
        <f t="shared" si="6"/>
        <v/>
      </c>
      <c r="P29" s="625"/>
      <c r="Q29" s="634"/>
      <c r="R29" s="208"/>
      <c r="S29" s="430"/>
    </row>
    <row r="30" spans="1:19" ht="31.5" customHeight="1">
      <c r="A30" s="583"/>
      <c r="B30" s="219">
        <f t="shared" si="7"/>
        <v>85</v>
      </c>
      <c r="C30" s="237" t="s">
        <v>227</v>
      </c>
      <c r="D30" s="247"/>
      <c r="E30" s="68"/>
      <c r="F30" s="68"/>
      <c r="G30" s="68"/>
      <c r="H30" s="224"/>
      <c r="I30" s="208"/>
      <c r="J30" s="149">
        <f t="shared" si="5"/>
        <v>0</v>
      </c>
      <c r="K30" s="239"/>
      <c r="L30" s="225"/>
      <c r="M30" s="226"/>
      <c r="N30" s="62"/>
      <c r="O30" s="131" t="str">
        <f t="shared" si="6"/>
        <v/>
      </c>
      <c r="P30" s="625"/>
      <c r="Q30" s="634"/>
      <c r="R30" s="208"/>
      <c r="S30" s="430"/>
    </row>
    <row r="31" spans="1:19" ht="31.5" customHeight="1">
      <c r="A31" s="586"/>
      <c r="B31" s="219">
        <f t="shared" si="7"/>
        <v>86</v>
      </c>
      <c r="C31" s="237" t="s">
        <v>228</v>
      </c>
      <c r="D31" s="247"/>
      <c r="E31" s="68"/>
      <c r="F31" s="68"/>
      <c r="G31" s="68"/>
      <c r="H31" s="224"/>
      <c r="I31" s="208"/>
      <c r="J31" s="149">
        <f t="shared" si="5"/>
        <v>0</v>
      </c>
      <c r="K31" s="239"/>
      <c r="L31" s="225"/>
      <c r="M31" s="226"/>
      <c r="N31" s="62"/>
      <c r="O31" s="131" t="str">
        <f t="shared" si="6"/>
        <v/>
      </c>
      <c r="P31" s="625"/>
      <c r="Q31" s="634"/>
      <c r="R31" s="208"/>
      <c r="S31" s="430"/>
    </row>
    <row r="32" spans="1:19" ht="31.5" customHeight="1">
      <c r="A32" s="586"/>
      <c r="B32" s="219">
        <f t="shared" si="7"/>
        <v>87</v>
      </c>
      <c r="C32" s="237" t="s">
        <v>229</v>
      </c>
      <c r="D32" s="247"/>
      <c r="E32" s="68"/>
      <c r="F32" s="68"/>
      <c r="G32" s="68"/>
      <c r="H32" s="224"/>
      <c r="I32" s="208"/>
      <c r="J32" s="149">
        <f t="shared" si="5"/>
        <v>0</v>
      </c>
      <c r="K32" s="240"/>
      <c r="L32" s="225"/>
      <c r="M32" s="226"/>
      <c r="N32" s="62"/>
      <c r="O32" s="131" t="str">
        <f t="shared" si="6"/>
        <v/>
      </c>
      <c r="P32" s="625"/>
      <c r="Q32" s="634"/>
      <c r="R32" s="208"/>
      <c r="S32" s="430"/>
    </row>
    <row r="33" spans="1:19">
      <c r="A33" s="587"/>
      <c r="B33" s="75"/>
      <c r="C33" s="99"/>
      <c r="D33" s="144"/>
      <c r="E33" s="77"/>
      <c r="F33" s="77"/>
      <c r="G33" s="77"/>
      <c r="H33" s="76"/>
      <c r="I33" s="203">
        <f>SUM(I24:I32)</f>
        <v>0</v>
      </c>
      <c r="J33" s="150">
        <f>SUM(J24:J32)</f>
        <v>0</v>
      </c>
      <c r="K33" s="171"/>
      <c r="L33" s="134"/>
      <c r="M33" s="234">
        <f>SUM(M24:M32)</f>
        <v>0</v>
      </c>
      <c r="N33" s="78">
        <f>SUM(N24:N32)</f>
        <v>0</v>
      </c>
      <c r="O33" s="79" t="str">
        <f>IFERROR(AVERAGE(O24:O32),"")</f>
        <v/>
      </c>
      <c r="P33" s="475" t="str">
        <f>IFERROR(AVERAGE(O18:O22,O24:O32),"")</f>
        <v/>
      </c>
      <c r="Q33" s="634"/>
      <c r="R33" s="203">
        <f>SUM(R24:R32)</f>
        <v>0</v>
      </c>
      <c r="S33" s="80">
        <f>SUM(S24:S32)</f>
        <v>0</v>
      </c>
    </row>
    <row r="34" spans="1:19" ht="30.75" customHeight="1">
      <c r="A34" s="486" t="s">
        <v>230</v>
      </c>
      <c r="B34" s="487"/>
      <c r="C34" s="487"/>
      <c r="D34" s="485"/>
      <c r="E34" s="422" t="s">
        <v>139</v>
      </c>
      <c r="F34" s="423" t="s">
        <v>140</v>
      </c>
      <c r="G34" s="423" t="s">
        <v>141</v>
      </c>
      <c r="H34" s="424" t="s">
        <v>142</v>
      </c>
      <c r="I34" s="425">
        <f>I38</f>
        <v>0</v>
      </c>
      <c r="J34" s="426">
        <f>J38</f>
        <v>0</v>
      </c>
      <c r="K34" s="427"/>
      <c r="L34" s="432"/>
      <c r="M34" s="434"/>
      <c r="N34" s="435"/>
      <c r="O34" s="428"/>
      <c r="P34" s="491"/>
      <c r="Q34" s="634"/>
      <c r="R34" s="425">
        <f>R38</f>
        <v>0</v>
      </c>
      <c r="S34" s="429">
        <f>S38</f>
        <v>0</v>
      </c>
    </row>
    <row r="35" spans="1:19" ht="31.5" customHeight="1">
      <c r="A35" s="612" t="s">
        <v>231</v>
      </c>
      <c r="B35" s="219">
        <f>B32+1</f>
        <v>88</v>
      </c>
      <c r="C35" s="236" t="s">
        <v>232</v>
      </c>
      <c r="D35" s="246"/>
      <c r="E35" s="68"/>
      <c r="F35" s="68"/>
      <c r="G35" s="223"/>
      <c r="H35" s="224"/>
      <c r="I35" s="208"/>
      <c r="J35" s="149">
        <f t="shared" ref="J35:J37" si="8">I35/623</f>
        <v>0</v>
      </c>
      <c r="K35" s="238"/>
      <c r="L35" s="225"/>
      <c r="M35" s="436"/>
      <c r="N35" s="62"/>
      <c r="O35" s="131" t="str">
        <f t="shared" ref="O35:O37" si="9">IF(M35,MIN(1,N35/M35),"")</f>
        <v/>
      </c>
      <c r="P35" s="632"/>
      <c r="Q35" s="634"/>
      <c r="R35" s="208"/>
      <c r="S35" s="430"/>
    </row>
    <row r="36" spans="1:19" ht="31.5" customHeight="1">
      <c r="A36" s="613"/>
      <c r="B36" s="219">
        <f>B35+1</f>
        <v>89</v>
      </c>
      <c r="C36" s="237" t="s">
        <v>233</v>
      </c>
      <c r="D36" s="247"/>
      <c r="E36" s="68"/>
      <c r="F36" s="68"/>
      <c r="G36" s="223"/>
      <c r="H36" s="224"/>
      <c r="I36" s="208"/>
      <c r="J36" s="149">
        <f t="shared" si="8"/>
        <v>0</v>
      </c>
      <c r="K36" s="239"/>
      <c r="L36" s="225"/>
      <c r="M36" s="436"/>
      <c r="N36" s="62"/>
      <c r="O36" s="131" t="str">
        <f t="shared" si="9"/>
        <v/>
      </c>
      <c r="P36" s="625"/>
      <c r="Q36" s="634"/>
      <c r="R36" s="208"/>
      <c r="S36" s="430"/>
    </row>
    <row r="37" spans="1:19" ht="31.5" customHeight="1">
      <c r="A37" s="613"/>
      <c r="B37" s="219">
        <f>B36+1</f>
        <v>90</v>
      </c>
      <c r="C37" s="237" t="s">
        <v>234</v>
      </c>
      <c r="D37" s="248"/>
      <c r="E37" s="68"/>
      <c r="F37" s="68"/>
      <c r="G37" s="223"/>
      <c r="H37" s="224"/>
      <c r="I37" s="208"/>
      <c r="J37" s="149">
        <f t="shared" si="8"/>
        <v>0</v>
      </c>
      <c r="K37" s="240"/>
      <c r="L37" s="225"/>
      <c r="M37" s="436"/>
      <c r="N37" s="62"/>
      <c r="O37" s="131" t="str">
        <f t="shared" si="9"/>
        <v/>
      </c>
      <c r="P37" s="625"/>
      <c r="Q37" s="634"/>
      <c r="R37" s="208"/>
      <c r="S37" s="430"/>
    </row>
    <row r="38" spans="1:19">
      <c r="A38" s="613"/>
      <c r="B38" s="75"/>
      <c r="C38" s="99"/>
      <c r="D38" s="144"/>
      <c r="E38" s="77"/>
      <c r="F38" s="77"/>
      <c r="G38" s="77"/>
      <c r="H38" s="76"/>
      <c r="I38" s="203">
        <f>SUM(I35:I37)</f>
        <v>0</v>
      </c>
      <c r="J38" s="150">
        <f>SUM(J35:J37)</f>
        <v>0</v>
      </c>
      <c r="K38" s="171"/>
      <c r="L38" s="134"/>
      <c r="M38" s="227">
        <f>SUM(M35:M37)</f>
        <v>0</v>
      </c>
      <c r="N38" s="78">
        <f>SUM(N35:N37)</f>
        <v>0</v>
      </c>
      <c r="O38" s="79" t="str">
        <f>IFERROR(AVERAGE(O35:O37),"")</f>
        <v/>
      </c>
      <c r="P38" s="475" t="str">
        <f>IFERROR(AVERAGE(O35:O37),"")</f>
        <v/>
      </c>
      <c r="Q38" s="634"/>
      <c r="R38" s="203">
        <f>SUM(R35:R37)</f>
        <v>0</v>
      </c>
      <c r="S38" s="80">
        <f>SUM(S35:S37)</f>
        <v>0</v>
      </c>
    </row>
    <row r="39" spans="1:19" ht="30.75" customHeight="1">
      <c r="A39" s="486" t="s">
        <v>235</v>
      </c>
      <c r="B39" s="487"/>
      <c r="C39" s="487"/>
      <c r="D39" s="485"/>
      <c r="E39" s="422" t="s">
        <v>139</v>
      </c>
      <c r="F39" s="423" t="s">
        <v>140</v>
      </c>
      <c r="G39" s="423" t="s">
        <v>141</v>
      </c>
      <c r="H39" s="424" t="s">
        <v>142</v>
      </c>
      <c r="I39" s="425">
        <f>I44</f>
        <v>0</v>
      </c>
      <c r="J39" s="426">
        <f>J44</f>
        <v>0</v>
      </c>
      <c r="K39" s="427"/>
      <c r="L39" s="432"/>
      <c r="M39" s="434"/>
      <c r="N39" s="435"/>
      <c r="O39" s="428"/>
      <c r="P39" s="491"/>
      <c r="Q39" s="634"/>
      <c r="R39" s="425">
        <f>R44</f>
        <v>0</v>
      </c>
      <c r="S39" s="429">
        <f>S44</f>
        <v>0</v>
      </c>
    </row>
    <row r="40" spans="1:19" ht="31.5" customHeight="1">
      <c r="A40" s="583" t="s">
        <v>236</v>
      </c>
      <c r="B40" s="219">
        <f>B37+1</f>
        <v>91</v>
      </c>
      <c r="C40" s="236" t="s">
        <v>252</v>
      </c>
      <c r="D40" s="246"/>
      <c r="E40" s="68"/>
      <c r="F40" s="223"/>
      <c r="G40" s="223"/>
      <c r="H40" s="224"/>
      <c r="I40" s="208"/>
      <c r="J40" s="149">
        <f t="shared" ref="J40:J43" si="10">I40/623</f>
        <v>0</v>
      </c>
      <c r="K40" s="238"/>
      <c r="L40" s="225"/>
      <c r="M40" s="436"/>
      <c r="N40" s="62"/>
      <c r="O40" s="131" t="str">
        <f>IF(M40,MIN(1,N40/M40),"")</f>
        <v/>
      </c>
      <c r="P40" s="632"/>
      <c r="Q40" s="634"/>
      <c r="R40" s="208"/>
      <c r="S40" s="430"/>
    </row>
    <row r="41" spans="1:19" ht="31.5" customHeight="1">
      <c r="A41" s="583"/>
      <c r="B41" s="219">
        <f>B40+1</f>
        <v>92</v>
      </c>
      <c r="C41" s="237" t="s">
        <v>253</v>
      </c>
      <c r="D41" s="247"/>
      <c r="E41" s="68"/>
      <c r="F41" s="68"/>
      <c r="G41" s="223"/>
      <c r="H41" s="67"/>
      <c r="I41" s="208"/>
      <c r="J41" s="149">
        <f t="shared" si="10"/>
        <v>0</v>
      </c>
      <c r="K41" s="239"/>
      <c r="L41" s="225"/>
      <c r="M41" s="436"/>
      <c r="N41" s="62"/>
      <c r="O41" s="132" t="str">
        <f t="shared" ref="O41:O43" si="11">IF(M41,MIN(1,N41/M41),"")</f>
        <v/>
      </c>
      <c r="P41" s="625"/>
      <c r="Q41" s="634"/>
      <c r="R41" s="208"/>
      <c r="S41" s="430"/>
    </row>
    <row r="42" spans="1:19" ht="31.5" customHeight="1">
      <c r="A42" s="615"/>
      <c r="B42" s="219">
        <f t="shared" ref="B42:B43" si="12">B41+1</f>
        <v>93</v>
      </c>
      <c r="C42" s="237" t="s">
        <v>254</v>
      </c>
      <c r="D42" s="248"/>
      <c r="E42" s="68"/>
      <c r="F42" s="223"/>
      <c r="G42" s="223"/>
      <c r="H42" s="224"/>
      <c r="I42" s="208"/>
      <c r="J42" s="149">
        <f t="shared" si="10"/>
        <v>0</v>
      </c>
      <c r="K42" s="239"/>
      <c r="L42" s="225"/>
      <c r="M42" s="436">
        <v>10</v>
      </c>
      <c r="N42" s="62"/>
      <c r="O42" s="132">
        <f t="shared" si="11"/>
        <v>0</v>
      </c>
      <c r="P42" s="625"/>
      <c r="Q42" s="634"/>
      <c r="R42" s="208"/>
      <c r="S42" s="430"/>
    </row>
    <row r="43" spans="1:19" ht="31.5" customHeight="1">
      <c r="A43" s="615"/>
      <c r="B43" s="219">
        <f t="shared" si="12"/>
        <v>94</v>
      </c>
      <c r="C43" s="222" t="s">
        <v>255</v>
      </c>
      <c r="D43" s="232"/>
      <c r="E43" s="68"/>
      <c r="F43" s="223"/>
      <c r="G43" s="223"/>
      <c r="H43" s="224"/>
      <c r="I43" s="208"/>
      <c r="J43" s="149">
        <f t="shared" si="10"/>
        <v>0</v>
      </c>
      <c r="K43" s="240"/>
      <c r="L43" s="225"/>
      <c r="M43" s="436"/>
      <c r="N43" s="62"/>
      <c r="O43" s="132" t="str">
        <f t="shared" si="11"/>
        <v/>
      </c>
      <c r="P43" s="625"/>
      <c r="Q43" s="634"/>
      <c r="R43" s="208"/>
      <c r="S43" s="430"/>
    </row>
    <row r="44" spans="1:19">
      <c r="A44" s="616"/>
      <c r="B44" s="63"/>
      <c r="C44" s="70"/>
      <c r="D44" s="134"/>
      <c r="E44" s="65"/>
      <c r="F44" s="65"/>
      <c r="G44" s="65"/>
      <c r="H44" s="64"/>
      <c r="I44" s="203">
        <f>SUM(I40:I43)</f>
        <v>0</v>
      </c>
      <c r="J44" s="150">
        <f>SUM(J40:J43)</f>
        <v>0</v>
      </c>
      <c r="K44" s="171"/>
      <c r="L44" s="134"/>
      <c r="M44" s="227">
        <f>SUM(M40:M43)</f>
        <v>10</v>
      </c>
      <c r="N44" s="78">
        <f>SUM(N40:N43)</f>
        <v>0</v>
      </c>
      <c r="O44" s="79">
        <f>IFERROR(AVERAGE(O40:O43),"")</f>
        <v>0</v>
      </c>
      <c r="P44" s="475">
        <f>IFERROR(AVERAGE(O40:O43),"")</f>
        <v>0</v>
      </c>
      <c r="Q44" s="475">
        <f>IFERROR(AVERAGE(O18:O22,O24:O32,O35:O37,O40:O43),"")</f>
        <v>0</v>
      </c>
      <c r="R44" s="203">
        <f>SUM(R40:R43)</f>
        <v>0</v>
      </c>
      <c r="S44" s="80">
        <f>SUM(S40:S43)</f>
        <v>0</v>
      </c>
    </row>
    <row r="45" spans="1:19" ht="35.25" customHeight="1">
      <c r="A45" s="478" t="s">
        <v>237</v>
      </c>
      <c r="B45" s="479"/>
      <c r="C45" s="479"/>
      <c r="D45" s="479"/>
      <c r="E45" s="479"/>
      <c r="F45" s="479"/>
      <c r="G45" s="479"/>
      <c r="H45" s="480"/>
      <c r="I45" s="204">
        <f>I46+I55</f>
        <v>0</v>
      </c>
      <c r="J45" s="93">
        <f>J46+J55</f>
        <v>0</v>
      </c>
      <c r="K45" s="166"/>
      <c r="L45" s="137"/>
      <c r="M45" s="95"/>
      <c r="N45" s="96"/>
      <c r="O45" s="94"/>
      <c r="P45" s="94"/>
      <c r="Q45" s="97"/>
      <c r="R45" s="204">
        <f>R46+R55</f>
        <v>0</v>
      </c>
      <c r="S45" s="98">
        <f>S46+S55</f>
        <v>0</v>
      </c>
    </row>
    <row r="46" spans="1:19" ht="30.75" customHeight="1">
      <c r="A46" s="486" t="s">
        <v>238</v>
      </c>
      <c r="B46" s="487"/>
      <c r="C46" s="487"/>
      <c r="D46" s="485"/>
      <c r="E46" s="422" t="s">
        <v>139</v>
      </c>
      <c r="F46" s="423" t="s">
        <v>140</v>
      </c>
      <c r="G46" s="423" t="s">
        <v>141</v>
      </c>
      <c r="H46" s="424" t="s">
        <v>142</v>
      </c>
      <c r="I46" s="425">
        <f>I50+I54</f>
        <v>0</v>
      </c>
      <c r="J46" s="426">
        <f>J50+J54</f>
        <v>0</v>
      </c>
      <c r="K46" s="427"/>
      <c r="L46" s="432"/>
      <c r="M46" s="434"/>
      <c r="N46" s="435"/>
      <c r="O46" s="428"/>
      <c r="P46" s="491"/>
      <c r="Q46" s="492"/>
      <c r="R46" s="425">
        <f>R50+R54</f>
        <v>0</v>
      </c>
      <c r="S46" s="429">
        <f>S50+S54</f>
        <v>0</v>
      </c>
    </row>
    <row r="47" spans="1:19" ht="31.5" customHeight="1">
      <c r="A47" s="582" t="s">
        <v>239</v>
      </c>
      <c r="B47" s="219">
        <f>B43+1</f>
        <v>95</v>
      </c>
      <c r="C47" s="221" t="s">
        <v>256</v>
      </c>
      <c r="D47" s="230"/>
      <c r="E47" s="58"/>
      <c r="F47" s="223"/>
      <c r="G47" s="223"/>
      <c r="H47" s="224"/>
      <c r="I47" s="208"/>
      <c r="J47" s="149">
        <f t="shared" ref="J47:J49" si="13">I47/623</f>
        <v>0</v>
      </c>
      <c r="K47" s="238"/>
      <c r="L47" s="235"/>
      <c r="M47" s="229"/>
      <c r="N47" s="62"/>
      <c r="O47" s="131" t="str">
        <f t="shared" ref="O47:O49" si="14">IF(M47,MIN(1,N47/M47),"")</f>
        <v/>
      </c>
      <c r="P47" s="624"/>
      <c r="Q47" s="633"/>
      <c r="R47" s="208"/>
      <c r="S47" s="433"/>
    </row>
    <row r="48" spans="1:19" ht="36.75" customHeight="1">
      <c r="A48" s="596"/>
      <c r="B48" s="219">
        <f>B47+1</f>
        <v>96</v>
      </c>
      <c r="C48" s="222" t="s">
        <v>249</v>
      </c>
      <c r="D48" s="231"/>
      <c r="E48" s="68"/>
      <c r="F48" s="68"/>
      <c r="G48" s="68"/>
      <c r="H48" s="224"/>
      <c r="I48" s="208"/>
      <c r="J48" s="149">
        <f t="shared" si="13"/>
        <v>0</v>
      </c>
      <c r="K48" s="239"/>
      <c r="L48" s="225"/>
      <c r="M48" s="226"/>
      <c r="N48" s="62"/>
      <c r="O48" s="131" t="str">
        <f t="shared" si="14"/>
        <v/>
      </c>
      <c r="P48" s="625"/>
      <c r="Q48" s="634"/>
      <c r="R48" s="208"/>
      <c r="S48" s="430"/>
    </row>
    <row r="49" spans="1:19" ht="31.5" customHeight="1">
      <c r="A49" s="596"/>
      <c r="B49" s="219">
        <f>B48+1</f>
        <v>97</v>
      </c>
      <c r="C49" s="69" t="s">
        <v>250</v>
      </c>
      <c r="D49" s="154"/>
      <c r="E49" s="68"/>
      <c r="F49" s="68"/>
      <c r="G49" s="68"/>
      <c r="H49" s="67"/>
      <c r="I49" s="208"/>
      <c r="J49" s="149">
        <f t="shared" si="13"/>
        <v>0</v>
      </c>
      <c r="K49" s="240"/>
      <c r="L49" s="133"/>
      <c r="M49" s="226"/>
      <c r="N49" s="62"/>
      <c r="O49" s="131" t="str">
        <f t="shared" si="14"/>
        <v/>
      </c>
      <c r="P49" s="625"/>
      <c r="Q49" s="634"/>
      <c r="R49" s="208"/>
      <c r="S49" s="430"/>
    </row>
    <row r="50" spans="1:19">
      <c r="A50" s="597"/>
      <c r="B50" s="75"/>
      <c r="C50" s="99"/>
      <c r="D50" s="144"/>
      <c r="E50" s="77"/>
      <c r="F50" s="77"/>
      <c r="G50" s="77"/>
      <c r="H50" s="76"/>
      <c r="I50" s="203">
        <f>SUM(I47:I49)</f>
        <v>0</v>
      </c>
      <c r="J50" s="150">
        <f>SUM(J47:J49)</f>
        <v>0</v>
      </c>
      <c r="K50" s="171"/>
      <c r="L50" s="134"/>
      <c r="M50" s="227">
        <f>SUM(M47:M49)</f>
        <v>0</v>
      </c>
      <c r="N50" s="78">
        <f>SUM(N47:N49)</f>
        <v>0</v>
      </c>
      <c r="O50" s="79" t="str">
        <f>IFERROR(AVERAGE(O47:O49),"")</f>
        <v/>
      </c>
      <c r="P50" s="625"/>
      <c r="Q50" s="634"/>
      <c r="R50" s="203">
        <f>SUM(R47:R49)</f>
        <v>0</v>
      </c>
      <c r="S50" s="80">
        <f>SUM(S47:S49)</f>
        <v>0</v>
      </c>
    </row>
    <row r="51" spans="1:19" ht="31.5" customHeight="1">
      <c r="A51" s="585" t="s">
        <v>240</v>
      </c>
      <c r="B51" s="219">
        <f>B49+1</f>
        <v>98</v>
      </c>
      <c r="C51" s="222" t="s">
        <v>257</v>
      </c>
      <c r="D51" s="230"/>
      <c r="E51" s="68"/>
      <c r="F51" s="68"/>
      <c r="G51" s="68"/>
      <c r="H51" s="224"/>
      <c r="I51" s="208"/>
      <c r="J51" s="149">
        <f t="shared" ref="J51:J53" si="15">I51/623</f>
        <v>0</v>
      </c>
      <c r="K51" s="238"/>
      <c r="L51" s="225"/>
      <c r="M51" s="226"/>
      <c r="N51" s="62"/>
      <c r="O51" s="131" t="str">
        <f>IF(M51,MIN(1,N51/M51),"")</f>
        <v/>
      </c>
      <c r="P51" s="625"/>
      <c r="Q51" s="634"/>
      <c r="R51" s="208"/>
      <c r="S51" s="430"/>
    </row>
    <row r="52" spans="1:19" ht="31.5" customHeight="1">
      <c r="A52" s="586"/>
      <c r="B52" s="219">
        <f>B51+1</f>
        <v>99</v>
      </c>
      <c r="C52" s="69" t="s">
        <v>258</v>
      </c>
      <c r="D52" s="153"/>
      <c r="E52" s="68"/>
      <c r="F52" s="68"/>
      <c r="G52" s="68"/>
      <c r="H52" s="67"/>
      <c r="I52" s="208"/>
      <c r="J52" s="149">
        <f t="shared" si="15"/>
        <v>0</v>
      </c>
      <c r="K52" s="239"/>
      <c r="L52" s="133"/>
      <c r="M52" s="226"/>
      <c r="N52" s="62"/>
      <c r="O52" s="131" t="str">
        <f t="shared" ref="O52:O53" si="16">IF(M52,MIN(1,N52/M52),"")</f>
        <v/>
      </c>
      <c r="P52" s="625"/>
      <c r="Q52" s="634"/>
      <c r="R52" s="208"/>
      <c r="S52" s="430"/>
    </row>
    <row r="53" spans="1:19" ht="31.5" customHeight="1">
      <c r="A53" s="586"/>
      <c r="B53" s="219">
        <f>B52+1</f>
        <v>100</v>
      </c>
      <c r="C53" s="69" t="s">
        <v>259</v>
      </c>
      <c r="D53" s="154"/>
      <c r="E53" s="68"/>
      <c r="F53" s="68"/>
      <c r="G53" s="68"/>
      <c r="H53" s="67"/>
      <c r="I53" s="208"/>
      <c r="J53" s="149">
        <f t="shared" si="15"/>
        <v>0</v>
      </c>
      <c r="K53" s="240"/>
      <c r="L53" s="133"/>
      <c r="M53" s="226"/>
      <c r="N53" s="62"/>
      <c r="O53" s="131" t="str">
        <f t="shared" si="16"/>
        <v/>
      </c>
      <c r="P53" s="625"/>
      <c r="Q53" s="634"/>
      <c r="R53" s="208"/>
      <c r="S53" s="430"/>
    </row>
    <row r="54" spans="1:19">
      <c r="A54" s="587"/>
      <c r="B54" s="75"/>
      <c r="C54" s="99"/>
      <c r="D54" s="144"/>
      <c r="E54" s="77"/>
      <c r="F54" s="77"/>
      <c r="G54" s="77"/>
      <c r="H54" s="76"/>
      <c r="I54" s="203">
        <f>SUM(I51:I53)</f>
        <v>0</v>
      </c>
      <c r="J54" s="150">
        <f>SUM(J51:J53)</f>
        <v>0</v>
      </c>
      <c r="K54" s="171"/>
      <c r="L54" s="134"/>
      <c r="M54" s="227">
        <f>SUM(M51:M53)</f>
        <v>0</v>
      </c>
      <c r="N54" s="78">
        <f>SUM(N51:N53)</f>
        <v>0</v>
      </c>
      <c r="O54" s="79" t="str">
        <f>IFERROR(AVERAGE(O51:O53),"")</f>
        <v/>
      </c>
      <c r="P54" s="475" t="str">
        <f>IFERROR(AVERAGE(O47:O49,O51:O53),"")</f>
        <v/>
      </c>
      <c r="Q54" s="634"/>
      <c r="R54" s="203">
        <f>SUM(R51:R53)</f>
        <v>0</v>
      </c>
      <c r="S54" s="80">
        <f>SUM(S51:S53)</f>
        <v>0</v>
      </c>
    </row>
    <row r="55" spans="1:19" ht="30.75" customHeight="1">
      <c r="A55" s="486" t="s">
        <v>241</v>
      </c>
      <c r="B55" s="487"/>
      <c r="C55" s="487"/>
      <c r="D55" s="485"/>
      <c r="E55" s="422" t="s">
        <v>139</v>
      </c>
      <c r="F55" s="423" t="s">
        <v>140</v>
      </c>
      <c r="G55" s="423" t="s">
        <v>141</v>
      </c>
      <c r="H55" s="424" t="s">
        <v>142</v>
      </c>
      <c r="I55" s="425">
        <f>I59+I63</f>
        <v>0</v>
      </c>
      <c r="J55" s="426">
        <f>J59+J63</f>
        <v>0</v>
      </c>
      <c r="K55" s="427"/>
      <c r="L55" s="432"/>
      <c r="M55" s="434"/>
      <c r="N55" s="435"/>
      <c r="O55" s="428"/>
      <c r="P55" s="491"/>
      <c r="Q55" s="634"/>
      <c r="R55" s="425">
        <f>R59+R63</f>
        <v>0</v>
      </c>
      <c r="S55" s="429">
        <f>S59+S63</f>
        <v>0</v>
      </c>
    </row>
    <row r="56" spans="1:19" ht="30.65" customHeight="1">
      <c r="A56" s="612" t="s">
        <v>242</v>
      </c>
      <c r="B56" s="219">
        <f>B53+1</f>
        <v>101</v>
      </c>
      <c r="C56" s="222" t="s">
        <v>260</v>
      </c>
      <c r="D56" s="230"/>
      <c r="E56" s="68"/>
      <c r="F56" s="68"/>
      <c r="G56" s="223"/>
      <c r="H56" s="224"/>
      <c r="I56" s="208"/>
      <c r="J56" s="149">
        <f t="shared" ref="J56:J58" si="17">I56/623</f>
        <v>0</v>
      </c>
      <c r="K56" s="238"/>
      <c r="L56" s="225"/>
      <c r="M56" s="436"/>
      <c r="N56" s="62"/>
      <c r="O56" s="131" t="str">
        <f t="shared" ref="O56:O58" si="18">IF(M56,MIN(1,N56/M56),"")</f>
        <v/>
      </c>
      <c r="P56" s="632"/>
      <c r="Q56" s="634"/>
      <c r="R56" s="208"/>
      <c r="S56" s="430"/>
    </row>
    <row r="57" spans="1:19" ht="30.65" customHeight="1">
      <c r="A57" s="613"/>
      <c r="B57" s="219">
        <f>B56+1</f>
        <v>102</v>
      </c>
      <c r="C57" s="69" t="s">
        <v>261</v>
      </c>
      <c r="D57" s="153"/>
      <c r="E57" s="68"/>
      <c r="F57" s="68"/>
      <c r="G57" s="223"/>
      <c r="H57" s="224"/>
      <c r="I57" s="208"/>
      <c r="J57" s="149">
        <f t="shared" si="17"/>
        <v>0</v>
      </c>
      <c r="K57" s="239"/>
      <c r="L57" s="225"/>
      <c r="M57" s="436"/>
      <c r="N57" s="62"/>
      <c r="O57" s="131" t="str">
        <f t="shared" si="18"/>
        <v/>
      </c>
      <c r="P57" s="625"/>
      <c r="Q57" s="634"/>
      <c r="R57" s="208"/>
      <c r="S57" s="430"/>
    </row>
    <row r="58" spans="1:19" ht="30.65" customHeight="1">
      <c r="A58" s="613"/>
      <c r="B58" s="219">
        <f>B57+1</f>
        <v>103</v>
      </c>
      <c r="C58" s="69" t="s">
        <v>262</v>
      </c>
      <c r="D58" s="154"/>
      <c r="E58" s="68"/>
      <c r="F58" s="68"/>
      <c r="G58" s="68"/>
      <c r="H58" s="224"/>
      <c r="I58" s="208"/>
      <c r="J58" s="149">
        <f t="shared" si="17"/>
        <v>0</v>
      </c>
      <c r="K58" s="240"/>
      <c r="L58" s="225"/>
      <c r="M58" s="436"/>
      <c r="N58" s="62"/>
      <c r="O58" s="131" t="str">
        <f t="shared" si="18"/>
        <v/>
      </c>
      <c r="P58" s="625"/>
      <c r="Q58" s="634"/>
      <c r="R58" s="208"/>
      <c r="S58" s="430"/>
    </row>
    <row r="59" spans="1:19">
      <c r="A59" s="613"/>
      <c r="B59" s="75"/>
      <c r="C59" s="99"/>
      <c r="D59" s="144"/>
      <c r="E59" s="77"/>
      <c r="F59" s="77"/>
      <c r="G59" s="77"/>
      <c r="H59" s="76"/>
      <c r="I59" s="203">
        <f>SUM(I56:I58)</f>
        <v>0</v>
      </c>
      <c r="J59" s="150">
        <f>SUM(J56:J58)</f>
        <v>0</v>
      </c>
      <c r="K59" s="171"/>
      <c r="L59" s="134"/>
      <c r="M59" s="227">
        <f>SUM(M56:M58)</f>
        <v>0</v>
      </c>
      <c r="N59" s="78">
        <f>SUM(N56:N58)</f>
        <v>0</v>
      </c>
      <c r="O59" s="79" t="str">
        <f>IFERROR(AVERAGE(O56:O58),"")</f>
        <v/>
      </c>
      <c r="P59" s="625"/>
      <c r="Q59" s="634"/>
      <c r="R59" s="203">
        <f>SUM(R56:R58)</f>
        <v>0</v>
      </c>
      <c r="S59" s="80">
        <f>SUM(S56:S58)</f>
        <v>0</v>
      </c>
    </row>
    <row r="60" spans="1:19" ht="30.65" customHeight="1">
      <c r="A60" s="614" t="s">
        <v>243</v>
      </c>
      <c r="B60" s="219">
        <f>B58+1</f>
        <v>104</v>
      </c>
      <c r="C60" s="222" t="s">
        <v>263</v>
      </c>
      <c r="D60" s="230"/>
      <c r="E60" s="68"/>
      <c r="F60" s="68"/>
      <c r="G60" s="68"/>
      <c r="H60" s="224"/>
      <c r="I60" s="208"/>
      <c r="J60" s="149">
        <f t="shared" ref="J60:J62" si="19">I60/623</f>
        <v>0</v>
      </c>
      <c r="K60" s="238"/>
      <c r="L60" s="225"/>
      <c r="M60" s="436"/>
      <c r="N60" s="62"/>
      <c r="O60" s="131" t="str">
        <f t="shared" ref="O60:O62" si="20">IF(M60,MIN(1,N60/M60),"")</f>
        <v/>
      </c>
      <c r="P60" s="625"/>
      <c r="Q60" s="634"/>
      <c r="R60" s="208"/>
      <c r="S60" s="430"/>
    </row>
    <row r="61" spans="1:19" ht="30.65" customHeight="1">
      <c r="A61" s="613"/>
      <c r="B61" s="219">
        <f>B60+1</f>
        <v>105</v>
      </c>
      <c r="C61" s="222" t="s">
        <v>264</v>
      </c>
      <c r="D61" s="231"/>
      <c r="E61" s="68"/>
      <c r="F61" s="68"/>
      <c r="G61" s="68"/>
      <c r="H61" s="224"/>
      <c r="I61" s="208"/>
      <c r="J61" s="149">
        <f t="shared" si="19"/>
        <v>0</v>
      </c>
      <c r="K61" s="239"/>
      <c r="L61" s="225"/>
      <c r="M61" s="436"/>
      <c r="N61" s="62"/>
      <c r="O61" s="131" t="str">
        <f t="shared" si="20"/>
        <v/>
      </c>
      <c r="P61" s="625"/>
      <c r="Q61" s="634"/>
      <c r="R61" s="208"/>
      <c r="S61" s="430"/>
    </row>
    <row r="62" spans="1:19" ht="30.65" customHeight="1">
      <c r="A62" s="613"/>
      <c r="B62" s="219">
        <f>B61+1</f>
        <v>106</v>
      </c>
      <c r="C62" s="69" t="s">
        <v>265</v>
      </c>
      <c r="D62" s="154"/>
      <c r="E62" s="68"/>
      <c r="F62" s="68"/>
      <c r="G62" s="68"/>
      <c r="H62" s="67"/>
      <c r="I62" s="208"/>
      <c r="J62" s="149">
        <f t="shared" si="19"/>
        <v>0</v>
      </c>
      <c r="K62" s="240"/>
      <c r="L62" s="437"/>
      <c r="M62" s="436"/>
      <c r="N62" s="62"/>
      <c r="O62" s="131" t="str">
        <f t="shared" si="20"/>
        <v/>
      </c>
      <c r="P62" s="625"/>
      <c r="Q62" s="634"/>
      <c r="R62" s="208"/>
      <c r="S62" s="430"/>
    </row>
    <row r="63" spans="1:19">
      <c r="A63" s="613"/>
      <c r="B63" s="75"/>
      <c r="C63" s="99"/>
      <c r="D63" s="144"/>
      <c r="E63" s="77"/>
      <c r="F63" s="77"/>
      <c r="G63" s="77"/>
      <c r="H63" s="76"/>
      <c r="I63" s="203">
        <f>SUM(I60:I62)</f>
        <v>0</v>
      </c>
      <c r="J63" s="150">
        <f>SUM(J60:J62)</f>
        <v>0</v>
      </c>
      <c r="K63" s="171"/>
      <c r="L63" s="134"/>
      <c r="M63" s="227">
        <f>SUM(M60:M62)</f>
        <v>0</v>
      </c>
      <c r="N63" s="78">
        <f>SUM(N60:N62)</f>
        <v>0</v>
      </c>
      <c r="O63" s="79" t="str">
        <f>IFERROR(AVERAGE(O60:O62),"")</f>
        <v/>
      </c>
      <c r="P63" s="475" t="str">
        <f>IFERROR(AVERAGE(O56:O58,O60:O62),"")</f>
        <v/>
      </c>
      <c r="Q63" s="476" t="str">
        <f>IFERROR(AVERAGE(O47:O49,O51:O53,O56:O58,O60:O62),"")</f>
        <v/>
      </c>
      <c r="R63" s="203">
        <f>SUM(R60:R62)</f>
        <v>0</v>
      </c>
      <c r="S63" s="80">
        <f>SUM(S60:S62)</f>
        <v>0</v>
      </c>
    </row>
    <row r="64" spans="1:19" ht="35.25" customHeight="1">
      <c r="A64" s="478" t="s">
        <v>244</v>
      </c>
      <c r="B64" s="479"/>
      <c r="C64" s="479"/>
      <c r="D64" s="479"/>
      <c r="E64" s="479"/>
      <c r="F64" s="479"/>
      <c r="G64" s="479"/>
      <c r="H64" s="480"/>
      <c r="I64" s="204">
        <f>I65</f>
        <v>0</v>
      </c>
      <c r="J64" s="93">
        <f>J65</f>
        <v>0</v>
      </c>
      <c r="K64" s="166"/>
      <c r="L64" s="137"/>
      <c r="M64" s="95"/>
      <c r="N64" s="96"/>
      <c r="O64" s="94"/>
      <c r="P64" s="94"/>
      <c r="Q64" s="97"/>
      <c r="R64" s="204">
        <f>R65</f>
        <v>0</v>
      </c>
      <c r="S64" s="98">
        <f>S65</f>
        <v>0</v>
      </c>
    </row>
    <row r="65" spans="1:19" ht="30.75" customHeight="1">
      <c r="A65" s="486" t="s">
        <v>245</v>
      </c>
      <c r="B65" s="487"/>
      <c r="C65" s="487"/>
      <c r="D65" s="485"/>
      <c r="E65" s="422" t="s">
        <v>139</v>
      </c>
      <c r="F65" s="423" t="s">
        <v>140</v>
      </c>
      <c r="G65" s="423" t="s">
        <v>141</v>
      </c>
      <c r="H65" s="424" t="s">
        <v>142</v>
      </c>
      <c r="I65" s="425">
        <f>I73+I76+I79</f>
        <v>0</v>
      </c>
      <c r="J65" s="426">
        <f>J73+J76+J79</f>
        <v>0</v>
      </c>
      <c r="K65" s="427"/>
      <c r="L65" s="432"/>
      <c r="M65" s="434"/>
      <c r="N65" s="435"/>
      <c r="O65" s="428"/>
      <c r="P65" s="491"/>
      <c r="Q65" s="492"/>
      <c r="R65" s="425">
        <f>R73+R76+R79</f>
        <v>0</v>
      </c>
      <c r="S65" s="429">
        <f>S73+S76+S79</f>
        <v>0</v>
      </c>
    </row>
    <row r="66" spans="1:19" ht="31.5" customHeight="1">
      <c r="A66" s="582" t="s">
        <v>246</v>
      </c>
      <c r="B66" s="219">
        <f>B62+1</f>
        <v>107</v>
      </c>
      <c r="C66" s="221" t="s">
        <v>266</v>
      </c>
      <c r="D66" s="230"/>
      <c r="E66" s="58"/>
      <c r="F66" s="68"/>
      <c r="G66" s="223"/>
      <c r="H66" s="224"/>
      <c r="I66" s="208"/>
      <c r="J66" s="149">
        <f t="shared" ref="J66:J72" si="21">I66/623</f>
        <v>0</v>
      </c>
      <c r="K66" s="238"/>
      <c r="L66" s="235"/>
      <c r="M66" s="229"/>
      <c r="N66" s="62"/>
      <c r="O66" s="131" t="str">
        <f t="shared" ref="O66:O72" si="22">IF(M66,MIN(1,N66/M66),"")</f>
        <v/>
      </c>
      <c r="P66" s="624"/>
      <c r="Q66" s="624"/>
      <c r="R66" s="208"/>
      <c r="S66" s="433"/>
    </row>
    <row r="67" spans="1:19" ht="31.5" customHeight="1">
      <c r="A67" s="596"/>
      <c r="B67" s="219">
        <f>B66+1</f>
        <v>108</v>
      </c>
      <c r="C67" s="222" t="s">
        <v>267</v>
      </c>
      <c r="D67" s="231"/>
      <c r="E67" s="58"/>
      <c r="F67" s="223"/>
      <c r="G67" s="223"/>
      <c r="H67" s="224"/>
      <c r="I67" s="208"/>
      <c r="J67" s="149">
        <f t="shared" si="21"/>
        <v>0</v>
      </c>
      <c r="K67" s="239"/>
      <c r="L67" s="225"/>
      <c r="M67" s="226"/>
      <c r="N67" s="62"/>
      <c r="O67" s="131" t="str">
        <f t="shared" si="22"/>
        <v/>
      </c>
      <c r="P67" s="625"/>
      <c r="Q67" s="625"/>
      <c r="R67" s="208"/>
      <c r="S67" s="430"/>
    </row>
    <row r="68" spans="1:19" ht="31.5" customHeight="1">
      <c r="A68" s="596"/>
      <c r="B68" s="219">
        <f t="shared" ref="B68:B72" si="23">B67+1</f>
        <v>109</v>
      </c>
      <c r="C68" s="222" t="s">
        <v>268</v>
      </c>
      <c r="D68" s="231"/>
      <c r="E68" s="58"/>
      <c r="F68" s="68"/>
      <c r="G68" s="223"/>
      <c r="H68" s="224"/>
      <c r="I68" s="208"/>
      <c r="J68" s="149">
        <f t="shared" si="21"/>
        <v>0</v>
      </c>
      <c r="K68" s="239"/>
      <c r="L68" s="225"/>
      <c r="M68" s="226"/>
      <c r="N68" s="62"/>
      <c r="O68" s="131" t="str">
        <f t="shared" si="22"/>
        <v/>
      </c>
      <c r="P68" s="625"/>
      <c r="Q68" s="625"/>
      <c r="R68" s="208"/>
      <c r="S68" s="430"/>
    </row>
    <row r="69" spans="1:19" ht="31.5" customHeight="1">
      <c r="A69" s="596"/>
      <c r="B69" s="219">
        <f t="shared" si="23"/>
        <v>110</v>
      </c>
      <c r="C69" s="222" t="s">
        <v>269</v>
      </c>
      <c r="D69" s="231"/>
      <c r="E69" s="58"/>
      <c r="F69" s="68"/>
      <c r="G69" s="68"/>
      <c r="H69" s="224"/>
      <c r="I69" s="208"/>
      <c r="J69" s="149">
        <f t="shared" si="21"/>
        <v>0</v>
      </c>
      <c r="K69" s="239"/>
      <c r="L69" s="225"/>
      <c r="M69" s="226"/>
      <c r="N69" s="62"/>
      <c r="O69" s="131" t="str">
        <f t="shared" si="22"/>
        <v/>
      </c>
      <c r="P69" s="625"/>
      <c r="Q69" s="625"/>
      <c r="R69" s="208"/>
      <c r="S69" s="430"/>
    </row>
    <row r="70" spans="1:19" ht="31.5" customHeight="1">
      <c r="A70" s="596"/>
      <c r="B70" s="219">
        <f t="shared" si="23"/>
        <v>111</v>
      </c>
      <c r="C70" s="222" t="s">
        <v>270</v>
      </c>
      <c r="D70" s="231"/>
      <c r="E70" s="58"/>
      <c r="F70" s="223"/>
      <c r="G70" s="223"/>
      <c r="H70" s="224"/>
      <c r="I70" s="208"/>
      <c r="J70" s="149">
        <f t="shared" si="21"/>
        <v>0</v>
      </c>
      <c r="K70" s="239"/>
      <c r="L70" s="225"/>
      <c r="M70" s="226"/>
      <c r="N70" s="62"/>
      <c r="O70" s="131" t="str">
        <f t="shared" si="22"/>
        <v/>
      </c>
      <c r="P70" s="625"/>
      <c r="Q70" s="625"/>
      <c r="R70" s="208"/>
      <c r="S70" s="430"/>
    </row>
    <row r="71" spans="1:19" ht="31.5" customHeight="1">
      <c r="A71" s="596"/>
      <c r="B71" s="219">
        <f t="shared" si="23"/>
        <v>112</v>
      </c>
      <c r="C71" s="222" t="s">
        <v>271</v>
      </c>
      <c r="D71" s="231"/>
      <c r="E71" s="68"/>
      <c r="F71" s="223"/>
      <c r="G71" s="223"/>
      <c r="H71" s="224"/>
      <c r="I71" s="208"/>
      <c r="J71" s="149">
        <f t="shared" si="21"/>
        <v>0</v>
      </c>
      <c r="K71" s="239"/>
      <c r="L71" s="225"/>
      <c r="M71" s="226"/>
      <c r="N71" s="62"/>
      <c r="O71" s="131" t="str">
        <f t="shared" si="22"/>
        <v/>
      </c>
      <c r="P71" s="625"/>
      <c r="Q71" s="625"/>
      <c r="R71" s="208"/>
      <c r="S71" s="430"/>
    </row>
    <row r="72" spans="1:19" ht="31.5" customHeight="1">
      <c r="A72" s="596"/>
      <c r="B72" s="219">
        <f t="shared" si="23"/>
        <v>113</v>
      </c>
      <c r="C72" s="222" t="s">
        <v>272</v>
      </c>
      <c r="D72" s="232"/>
      <c r="E72" s="68"/>
      <c r="F72" s="223"/>
      <c r="G72" s="223"/>
      <c r="H72" s="224"/>
      <c r="I72" s="208"/>
      <c r="J72" s="149">
        <f t="shared" si="21"/>
        <v>0</v>
      </c>
      <c r="K72" s="240"/>
      <c r="L72" s="225"/>
      <c r="M72" s="226"/>
      <c r="N72" s="62"/>
      <c r="O72" s="131" t="str">
        <f t="shared" si="22"/>
        <v/>
      </c>
      <c r="P72" s="625"/>
      <c r="Q72" s="625"/>
      <c r="R72" s="208"/>
      <c r="S72" s="430"/>
    </row>
    <row r="73" spans="1:19">
      <c r="A73" s="597"/>
      <c r="B73" s="75"/>
      <c r="C73" s="99"/>
      <c r="D73" s="144"/>
      <c r="E73" s="77"/>
      <c r="F73" s="77"/>
      <c r="G73" s="77"/>
      <c r="H73" s="76"/>
      <c r="I73" s="203">
        <f>SUM(I66:I72)</f>
        <v>0</v>
      </c>
      <c r="J73" s="150">
        <f>SUM(J66:J72)</f>
        <v>0</v>
      </c>
      <c r="K73" s="171"/>
      <c r="L73" s="134"/>
      <c r="M73" s="227">
        <f>SUM(M66:M72)</f>
        <v>0</v>
      </c>
      <c r="N73" s="78">
        <f>SUM(N66:N72)</f>
        <v>0</v>
      </c>
      <c r="O73" s="79" t="str">
        <f>IFERROR(AVERAGE(O66:O72),"")</f>
        <v/>
      </c>
      <c r="P73" s="625"/>
      <c r="Q73" s="625"/>
      <c r="R73" s="203">
        <f>SUM(R66:R72)</f>
        <v>0</v>
      </c>
      <c r="S73" s="80">
        <f>SUM(S66:S72)</f>
        <v>0</v>
      </c>
    </row>
    <row r="74" spans="1:19" ht="31.5" customHeight="1">
      <c r="A74" s="585" t="s">
        <v>247</v>
      </c>
      <c r="B74" s="219">
        <f>B72+1</f>
        <v>114</v>
      </c>
      <c r="C74" s="222" t="s">
        <v>273</v>
      </c>
      <c r="D74" s="230"/>
      <c r="E74" s="68"/>
      <c r="F74" s="68"/>
      <c r="G74" s="68"/>
      <c r="H74" s="224"/>
      <c r="I74" s="208"/>
      <c r="J74" s="149">
        <f t="shared" ref="J74:J75" si="24">I74/623</f>
        <v>0</v>
      </c>
      <c r="K74" s="238"/>
      <c r="L74" s="225"/>
      <c r="M74" s="226"/>
      <c r="N74" s="62"/>
      <c r="O74" s="131" t="str">
        <f>IF(M74,MIN(1,N74/M74),"")</f>
        <v/>
      </c>
      <c r="P74" s="625"/>
      <c r="Q74" s="625"/>
      <c r="R74" s="208"/>
      <c r="S74" s="430"/>
    </row>
    <row r="75" spans="1:19" ht="31.5" customHeight="1">
      <c r="A75" s="586"/>
      <c r="B75" s="219">
        <f>B74+1</f>
        <v>115</v>
      </c>
      <c r="C75" s="222" t="s">
        <v>274</v>
      </c>
      <c r="D75" s="154"/>
      <c r="E75" s="68"/>
      <c r="F75" s="68"/>
      <c r="G75" s="68"/>
      <c r="H75" s="67"/>
      <c r="I75" s="208"/>
      <c r="J75" s="149">
        <f t="shared" si="24"/>
        <v>0</v>
      </c>
      <c r="K75" s="240"/>
      <c r="L75" s="133"/>
      <c r="M75" s="226"/>
      <c r="N75" s="62"/>
      <c r="O75" s="131" t="str">
        <f t="shared" ref="O75" si="25">IF(M75,MIN(1,N75/M75),"")</f>
        <v/>
      </c>
      <c r="P75" s="625"/>
      <c r="Q75" s="625"/>
      <c r="R75" s="208"/>
      <c r="S75" s="430"/>
    </row>
    <row r="76" spans="1:19">
      <c r="A76" s="587"/>
      <c r="B76" s="75"/>
      <c r="C76" s="99"/>
      <c r="D76" s="144"/>
      <c r="E76" s="77"/>
      <c r="F76" s="77"/>
      <c r="G76" s="77"/>
      <c r="H76" s="76"/>
      <c r="I76" s="203">
        <f>SUM(I74:I75)</f>
        <v>0</v>
      </c>
      <c r="J76" s="150">
        <f>SUM(J74:J75)</f>
        <v>0</v>
      </c>
      <c r="K76" s="171"/>
      <c r="L76" s="134"/>
      <c r="M76" s="227">
        <f>SUM(M74:M75)</f>
        <v>0</v>
      </c>
      <c r="N76" s="78">
        <f>SUM(N74:N75)</f>
        <v>0</v>
      </c>
      <c r="O76" s="79" t="str">
        <f>IFERROR(AVERAGE(O74:O75),"")</f>
        <v/>
      </c>
      <c r="P76" s="625"/>
      <c r="Q76" s="625"/>
      <c r="R76" s="203">
        <f>SUM(R74:R75)</f>
        <v>0</v>
      </c>
      <c r="S76" s="80">
        <f>SUM(S74:S75)</f>
        <v>0</v>
      </c>
    </row>
    <row r="77" spans="1:19" ht="31.5" customHeight="1">
      <c r="A77" s="612" t="s">
        <v>248</v>
      </c>
      <c r="B77" s="219">
        <f>B75+1</f>
        <v>116</v>
      </c>
      <c r="C77" s="222" t="s">
        <v>275</v>
      </c>
      <c r="D77" s="230"/>
      <c r="E77" s="68"/>
      <c r="F77" s="68"/>
      <c r="G77" s="68"/>
      <c r="H77" s="224"/>
      <c r="I77" s="208"/>
      <c r="J77" s="149">
        <f t="shared" ref="J77:J78" si="26">I77/623</f>
        <v>0</v>
      </c>
      <c r="K77" s="238"/>
      <c r="L77" s="225"/>
      <c r="M77" s="436"/>
      <c r="N77" s="62"/>
      <c r="O77" s="131" t="str">
        <f t="shared" ref="O77:O78" si="27">IF(M77,MIN(1,N77/M77),"")</f>
        <v/>
      </c>
      <c r="P77" s="625"/>
      <c r="Q77" s="625"/>
      <c r="R77" s="208"/>
      <c r="S77" s="430"/>
    </row>
    <row r="78" spans="1:19" ht="31.5" customHeight="1">
      <c r="A78" s="613"/>
      <c r="B78" s="219">
        <f>B77+1</f>
        <v>117</v>
      </c>
      <c r="C78" s="69" t="s">
        <v>276</v>
      </c>
      <c r="D78" s="154"/>
      <c r="E78" s="68"/>
      <c r="F78" s="68"/>
      <c r="G78" s="68"/>
      <c r="H78" s="67"/>
      <c r="I78" s="208"/>
      <c r="J78" s="149">
        <f t="shared" si="26"/>
        <v>0</v>
      </c>
      <c r="K78" s="240"/>
      <c r="L78" s="437"/>
      <c r="M78" s="436"/>
      <c r="N78" s="62"/>
      <c r="O78" s="131" t="str">
        <f t="shared" si="27"/>
        <v/>
      </c>
      <c r="P78" s="626"/>
      <c r="Q78" s="626"/>
      <c r="R78" s="208"/>
      <c r="S78" s="430"/>
    </row>
    <row r="79" spans="1:19">
      <c r="A79" s="613"/>
      <c r="B79" s="75"/>
      <c r="C79" s="99"/>
      <c r="D79" s="144"/>
      <c r="E79" s="77"/>
      <c r="F79" s="77"/>
      <c r="G79" s="77"/>
      <c r="H79" s="76"/>
      <c r="I79" s="203">
        <f>SUM(I77:I78)</f>
        <v>0</v>
      </c>
      <c r="J79" s="150">
        <f>SUM(J77:J78)</f>
        <v>0</v>
      </c>
      <c r="K79" s="171"/>
      <c r="L79" s="134"/>
      <c r="M79" s="227">
        <f>SUM(M77:M78)</f>
        <v>0</v>
      </c>
      <c r="N79" s="78">
        <f>SUM(N77:N78)</f>
        <v>0</v>
      </c>
      <c r="O79" s="79" t="str">
        <f>IFERROR(AVERAGE(O77:O78),"")</f>
        <v/>
      </c>
      <c r="P79" s="475" t="str">
        <f>IFERROR(AVERAGE(O66:O72,O74:O75,O77:O78),"")</f>
        <v/>
      </c>
      <c r="Q79" s="476" t="str">
        <f>IFERROR(AVERAGE(O66:O72,O74:O75,O77:O78),"")</f>
        <v/>
      </c>
      <c r="R79" s="203">
        <f>SUM(R77:R78)</f>
        <v>0</v>
      </c>
      <c r="S79" s="80">
        <f>SUM(S77:S78)</f>
        <v>0</v>
      </c>
    </row>
    <row r="80" spans="1:19" ht="35.25" customHeight="1">
      <c r="A80" s="478" t="s">
        <v>110</v>
      </c>
      <c r="B80" s="479"/>
      <c r="C80" s="479"/>
      <c r="D80" s="479"/>
      <c r="E80" s="479"/>
      <c r="F80" s="479"/>
      <c r="G80" s="479"/>
      <c r="H80" s="480"/>
      <c r="I80" s="204">
        <f>I81</f>
        <v>0</v>
      </c>
      <c r="J80" s="93">
        <f>J81</f>
        <v>0</v>
      </c>
      <c r="K80" s="166"/>
      <c r="L80" s="137"/>
      <c r="M80" s="95"/>
      <c r="N80" s="96"/>
      <c r="O80" s="94"/>
      <c r="P80" s="94"/>
      <c r="Q80" s="97"/>
      <c r="R80" s="204">
        <f>R81</f>
        <v>0</v>
      </c>
      <c r="S80" s="98">
        <f>S81</f>
        <v>0</v>
      </c>
    </row>
    <row r="81" spans="1:19" ht="30.65" customHeight="1">
      <c r="A81" s="486" t="s">
        <v>277</v>
      </c>
      <c r="B81" s="487"/>
      <c r="C81" s="487"/>
      <c r="D81" s="485"/>
      <c r="E81" s="422" t="s">
        <v>139</v>
      </c>
      <c r="F81" s="423" t="s">
        <v>140</v>
      </c>
      <c r="G81" s="423" t="s">
        <v>141</v>
      </c>
      <c r="H81" s="424" t="s">
        <v>142</v>
      </c>
      <c r="I81" s="425">
        <f>I85+I89+I92</f>
        <v>0</v>
      </c>
      <c r="J81" s="426">
        <f>J85+J89+J92</f>
        <v>0</v>
      </c>
      <c r="K81" s="427"/>
      <c r="L81" s="432"/>
      <c r="M81" s="434"/>
      <c r="N81" s="435"/>
      <c r="O81" s="428"/>
      <c r="P81" s="491"/>
      <c r="Q81" s="492"/>
      <c r="R81" s="425">
        <f>R85+R89+R92</f>
        <v>0</v>
      </c>
      <c r="S81" s="429">
        <f>S85+S89+S92</f>
        <v>0</v>
      </c>
    </row>
    <row r="82" spans="1:19" ht="30.65" customHeight="1">
      <c r="A82" s="582" t="s">
        <v>149</v>
      </c>
      <c r="B82" s="219">
        <f>B78+1</f>
        <v>118</v>
      </c>
      <c r="C82" s="222" t="s">
        <v>150</v>
      </c>
      <c r="D82" s="230"/>
      <c r="E82" s="68"/>
      <c r="F82" s="223"/>
      <c r="G82" s="68"/>
      <c r="H82" s="67"/>
      <c r="I82" s="208"/>
      <c r="J82" s="149">
        <f t="shared" ref="J82:J91" si="28">I82/623</f>
        <v>0</v>
      </c>
      <c r="K82" s="238"/>
      <c r="L82" s="225"/>
      <c r="M82" s="436"/>
      <c r="N82" s="62"/>
      <c r="O82" s="131" t="str">
        <f t="shared" ref="O82:O84" si="29">IF(M82,MIN(1,N82/M82),"")</f>
        <v/>
      </c>
      <c r="P82" s="624"/>
      <c r="Q82" s="627"/>
      <c r="R82" s="208"/>
      <c r="S82" s="430"/>
    </row>
    <row r="83" spans="1:19" ht="30.65" customHeight="1">
      <c r="A83" s="593"/>
      <c r="B83" s="219">
        <f>B82+1</f>
        <v>119</v>
      </c>
      <c r="C83" s="222" t="s">
        <v>151</v>
      </c>
      <c r="D83" s="231"/>
      <c r="E83" s="68"/>
      <c r="F83" s="223"/>
      <c r="G83" s="223"/>
      <c r="H83" s="224"/>
      <c r="I83" s="208"/>
      <c r="J83" s="149">
        <f t="shared" si="28"/>
        <v>0</v>
      </c>
      <c r="K83" s="239"/>
      <c r="L83" s="225"/>
      <c r="M83" s="436"/>
      <c r="N83" s="62"/>
      <c r="O83" s="131" t="str">
        <f t="shared" si="29"/>
        <v/>
      </c>
      <c r="P83" s="625"/>
      <c r="Q83" s="625"/>
      <c r="R83" s="208"/>
      <c r="S83" s="430"/>
    </row>
    <row r="84" spans="1:19" ht="30.65" customHeight="1">
      <c r="A84" s="593"/>
      <c r="B84" s="219">
        <f>B83+1</f>
        <v>120</v>
      </c>
      <c r="C84" s="222" t="s">
        <v>152</v>
      </c>
      <c r="D84" s="232"/>
      <c r="E84" s="68"/>
      <c r="F84" s="223"/>
      <c r="G84" s="223"/>
      <c r="H84" s="224"/>
      <c r="I84" s="208"/>
      <c r="J84" s="149">
        <f t="shared" si="28"/>
        <v>0</v>
      </c>
      <c r="K84" s="240"/>
      <c r="L84" s="225"/>
      <c r="M84" s="436"/>
      <c r="N84" s="62"/>
      <c r="O84" s="131" t="str">
        <f t="shared" si="29"/>
        <v/>
      </c>
      <c r="P84" s="625"/>
      <c r="Q84" s="625"/>
      <c r="R84" s="208"/>
      <c r="S84" s="430"/>
    </row>
    <row r="85" spans="1:19">
      <c r="A85" s="623"/>
      <c r="B85" s="75"/>
      <c r="C85" s="99"/>
      <c r="D85" s="144"/>
      <c r="E85" s="77"/>
      <c r="F85" s="77"/>
      <c r="G85" s="77"/>
      <c r="H85" s="76"/>
      <c r="I85" s="203">
        <f>SUM(I82:I84)</f>
        <v>0</v>
      </c>
      <c r="J85" s="150">
        <f>SUM(J82:J84)</f>
        <v>0</v>
      </c>
      <c r="K85" s="171"/>
      <c r="L85" s="134"/>
      <c r="M85" s="227">
        <f>SUM(M82:M84)</f>
        <v>0</v>
      </c>
      <c r="N85" s="78">
        <f>SUM(N82:N84)</f>
        <v>0</v>
      </c>
      <c r="O85" s="79" t="str">
        <f>IFERROR(AVERAGE(O82:O84),"")</f>
        <v/>
      </c>
      <c r="P85" s="625"/>
      <c r="Q85" s="625"/>
      <c r="R85" s="203">
        <f>SUM(R82:R84)</f>
        <v>0</v>
      </c>
      <c r="S85" s="80">
        <f>SUM(S82:S84)</f>
        <v>0</v>
      </c>
    </row>
    <row r="86" spans="1:19" ht="31.5" customHeight="1">
      <c r="A86" s="582" t="s">
        <v>153</v>
      </c>
      <c r="B86" s="219">
        <f>B84+1</f>
        <v>121</v>
      </c>
      <c r="C86" s="222" t="s">
        <v>278</v>
      </c>
      <c r="D86" s="230"/>
      <c r="E86" s="68"/>
      <c r="F86" s="68"/>
      <c r="G86" s="223"/>
      <c r="H86" s="224"/>
      <c r="I86" s="208"/>
      <c r="J86" s="149">
        <f t="shared" si="28"/>
        <v>0</v>
      </c>
      <c r="K86" s="238"/>
      <c r="L86" s="225"/>
      <c r="M86" s="436"/>
      <c r="N86" s="62"/>
      <c r="O86" s="131" t="str">
        <f t="shared" ref="O86:O88" si="30">IF(M86,MIN(1,N86/M86),"")</f>
        <v/>
      </c>
      <c r="P86" s="625"/>
      <c r="Q86" s="625"/>
      <c r="R86" s="208"/>
      <c r="S86" s="430"/>
    </row>
    <row r="87" spans="1:19" ht="31.5" customHeight="1">
      <c r="A87" s="593"/>
      <c r="B87" s="219">
        <f>B86+1</f>
        <v>122</v>
      </c>
      <c r="C87" s="222" t="s">
        <v>288</v>
      </c>
      <c r="D87" s="231"/>
      <c r="E87" s="68"/>
      <c r="F87" s="68"/>
      <c r="G87" s="68"/>
      <c r="H87" s="224"/>
      <c r="I87" s="208"/>
      <c r="J87" s="149">
        <f t="shared" si="28"/>
        <v>0</v>
      </c>
      <c r="K87" s="239"/>
      <c r="L87" s="225"/>
      <c r="M87" s="436"/>
      <c r="N87" s="62"/>
      <c r="O87" s="131" t="str">
        <f t="shared" si="30"/>
        <v/>
      </c>
      <c r="P87" s="625"/>
      <c r="Q87" s="625"/>
      <c r="R87" s="208"/>
      <c r="S87" s="430"/>
    </row>
    <row r="88" spans="1:19" ht="31.5" customHeight="1">
      <c r="A88" s="593"/>
      <c r="B88" s="219">
        <f>B87+1</f>
        <v>123</v>
      </c>
      <c r="C88" s="222" t="s">
        <v>154</v>
      </c>
      <c r="D88" s="232"/>
      <c r="E88" s="68"/>
      <c r="F88" s="68"/>
      <c r="G88" s="223"/>
      <c r="H88" s="224"/>
      <c r="I88" s="208"/>
      <c r="J88" s="149">
        <f t="shared" si="28"/>
        <v>0</v>
      </c>
      <c r="K88" s="240"/>
      <c r="L88" s="225"/>
      <c r="M88" s="436"/>
      <c r="N88" s="62"/>
      <c r="O88" s="131" t="str">
        <f t="shared" si="30"/>
        <v/>
      </c>
      <c r="P88" s="625"/>
      <c r="Q88" s="625"/>
      <c r="R88" s="208"/>
      <c r="S88" s="430"/>
    </row>
    <row r="89" spans="1:19">
      <c r="A89" s="623"/>
      <c r="B89" s="75"/>
      <c r="C89" s="99"/>
      <c r="D89" s="144"/>
      <c r="E89" s="77"/>
      <c r="F89" s="77"/>
      <c r="G89" s="77"/>
      <c r="H89" s="76"/>
      <c r="I89" s="203">
        <f>SUM(I86:I88)</f>
        <v>0</v>
      </c>
      <c r="J89" s="150">
        <f>SUM(J86:J88)</f>
        <v>0</v>
      </c>
      <c r="K89" s="171"/>
      <c r="L89" s="134"/>
      <c r="M89" s="227">
        <f>SUM(M86:M88)</f>
        <v>0</v>
      </c>
      <c r="N89" s="78">
        <f>SUM(N86:N88)</f>
        <v>0</v>
      </c>
      <c r="O89" s="79" t="str">
        <f>IFERROR(AVERAGE(O86:O88),"")</f>
        <v/>
      </c>
      <c r="P89" s="625"/>
      <c r="Q89" s="625"/>
      <c r="R89" s="203">
        <f>SUM(R86:R88)</f>
        <v>0</v>
      </c>
      <c r="S89" s="80">
        <f>SUM(S86:S88)</f>
        <v>0</v>
      </c>
    </row>
    <row r="90" spans="1:19" ht="31.5" customHeight="1">
      <c r="A90" s="582" t="s">
        <v>279</v>
      </c>
      <c r="B90" s="219">
        <f>B88+1</f>
        <v>124</v>
      </c>
      <c r="C90" s="222" t="s">
        <v>280</v>
      </c>
      <c r="D90" s="230"/>
      <c r="E90" s="68"/>
      <c r="F90" s="68"/>
      <c r="G90" s="68"/>
      <c r="H90" s="224"/>
      <c r="I90" s="208"/>
      <c r="J90" s="149">
        <f t="shared" si="28"/>
        <v>0</v>
      </c>
      <c r="K90" s="238"/>
      <c r="L90" s="225"/>
      <c r="M90" s="436"/>
      <c r="N90" s="62"/>
      <c r="O90" s="131" t="str">
        <f t="shared" ref="O90:O91" si="31">IF(M90,MIN(1,N90/M90),"")</f>
        <v/>
      </c>
      <c r="P90" s="625"/>
      <c r="Q90" s="625"/>
      <c r="R90" s="208"/>
      <c r="S90" s="430"/>
    </row>
    <row r="91" spans="1:19" ht="31.5" customHeight="1">
      <c r="A91" s="593"/>
      <c r="B91" s="219">
        <f>B90+1</f>
        <v>125</v>
      </c>
      <c r="C91" s="222" t="s">
        <v>281</v>
      </c>
      <c r="D91" s="231"/>
      <c r="E91" s="68"/>
      <c r="F91" s="223"/>
      <c r="G91" s="68"/>
      <c r="H91" s="224"/>
      <c r="I91" s="208"/>
      <c r="J91" s="149">
        <f t="shared" si="28"/>
        <v>0</v>
      </c>
      <c r="K91" s="239"/>
      <c r="L91" s="225"/>
      <c r="M91" s="436"/>
      <c r="N91" s="62"/>
      <c r="O91" s="131" t="str">
        <f t="shared" si="31"/>
        <v/>
      </c>
      <c r="P91" s="626"/>
      <c r="Q91" s="626"/>
      <c r="R91" s="208"/>
      <c r="S91" s="430"/>
    </row>
    <row r="92" spans="1:19">
      <c r="A92" s="623"/>
      <c r="B92" s="75"/>
      <c r="C92" s="99"/>
      <c r="D92" s="144"/>
      <c r="E92" s="77"/>
      <c r="F92" s="77"/>
      <c r="G92" s="77"/>
      <c r="H92" s="76"/>
      <c r="I92" s="203">
        <f>SUM(I90:I91)</f>
        <v>0</v>
      </c>
      <c r="J92" s="150">
        <f>SUM(J90:J91)</f>
        <v>0</v>
      </c>
      <c r="K92" s="171"/>
      <c r="L92" s="134"/>
      <c r="M92" s="227">
        <f>SUM(M90:M91)</f>
        <v>0</v>
      </c>
      <c r="N92" s="78">
        <f>SUM(N90:N91)</f>
        <v>0</v>
      </c>
      <c r="O92" s="79" t="str">
        <f>IFERROR(AVERAGE(O90:O91),"")</f>
        <v/>
      </c>
      <c r="P92" s="475" t="str">
        <f>IFERROR(AVERAGE(O82:O84,O86:O88,O90:O91),"")</f>
        <v/>
      </c>
      <c r="Q92" s="476" t="str">
        <f>IFERROR(AVERAGE(O82:O84,O86:O88,O90:O91),"")</f>
        <v/>
      </c>
      <c r="R92" s="203">
        <f>SUM(R90:R91)</f>
        <v>0</v>
      </c>
      <c r="S92" s="80">
        <f>SUM(S90:S91)</f>
        <v>0</v>
      </c>
    </row>
    <row r="93" spans="1:19" ht="23.5">
      <c r="A93" s="101" t="s">
        <v>155</v>
      </c>
      <c r="B93" s="101"/>
      <c r="C93" s="102"/>
      <c r="D93" s="102"/>
      <c r="E93" s="103"/>
      <c r="F93" s="103"/>
      <c r="G93" s="103"/>
      <c r="H93" s="104"/>
      <c r="I93" s="205">
        <f>I94+I102</f>
        <v>0</v>
      </c>
      <c r="J93" s="105">
        <f>J94+J102</f>
        <v>0</v>
      </c>
      <c r="K93" s="167"/>
      <c r="L93" s="138"/>
      <c r="M93" s="107"/>
      <c r="N93" s="108"/>
      <c r="O93" s="106"/>
      <c r="P93" s="106"/>
      <c r="Q93" s="109"/>
      <c r="R93" s="205">
        <f>R94+R102</f>
        <v>0</v>
      </c>
      <c r="S93" s="100">
        <f>S94+S102</f>
        <v>0</v>
      </c>
    </row>
    <row r="94" spans="1:19" ht="30.65" customHeight="1">
      <c r="A94" s="486" t="s">
        <v>156</v>
      </c>
      <c r="B94" s="487"/>
      <c r="C94" s="487"/>
      <c r="D94" s="485"/>
      <c r="E94" s="422" t="s">
        <v>139</v>
      </c>
      <c r="F94" s="423" t="s">
        <v>140</v>
      </c>
      <c r="G94" s="423" t="s">
        <v>141</v>
      </c>
      <c r="H94" s="424" t="s">
        <v>142</v>
      </c>
      <c r="I94" s="425">
        <f>I101</f>
        <v>0</v>
      </c>
      <c r="J94" s="426">
        <f>J101</f>
        <v>0</v>
      </c>
      <c r="K94" s="427"/>
      <c r="L94" s="432"/>
      <c r="M94" s="434"/>
      <c r="N94" s="435"/>
      <c r="O94" s="428"/>
      <c r="P94" s="491"/>
      <c r="Q94" s="492"/>
      <c r="R94" s="425">
        <f>R101</f>
        <v>0</v>
      </c>
      <c r="S94" s="429">
        <f>S101</f>
        <v>0</v>
      </c>
    </row>
    <row r="95" spans="1:19" ht="30.65" customHeight="1">
      <c r="A95" s="617" t="s">
        <v>157</v>
      </c>
      <c r="B95" s="438">
        <f>B91+1</f>
        <v>126</v>
      </c>
      <c r="C95" s="241" t="s">
        <v>158</v>
      </c>
      <c r="D95" s="242" t="s">
        <v>101</v>
      </c>
      <c r="E95" s="71"/>
      <c r="F95" s="71"/>
      <c r="G95" s="71"/>
      <c r="H95" s="73"/>
      <c r="I95" s="439"/>
      <c r="J95" s="149">
        <f t="shared" ref="J95:J100" si="32">I95/623</f>
        <v>0</v>
      </c>
      <c r="K95" s="238"/>
      <c r="L95" s="440" t="s">
        <v>159</v>
      </c>
      <c r="M95" s="441">
        <v>1</v>
      </c>
      <c r="N95" s="62"/>
      <c r="O95" s="131">
        <f>IF(M95,MIN(1,N95/M95),"")</f>
        <v>0</v>
      </c>
      <c r="P95" s="628"/>
      <c r="Q95" s="628"/>
      <c r="R95" s="439"/>
      <c r="S95" s="442"/>
    </row>
    <row r="96" spans="1:19" ht="30.65" customHeight="1">
      <c r="A96" s="618"/>
      <c r="B96" s="219">
        <f>B95+1</f>
        <v>127</v>
      </c>
      <c r="C96" s="241" t="s">
        <v>160</v>
      </c>
      <c r="D96" s="242" t="s">
        <v>101</v>
      </c>
      <c r="E96" s="71"/>
      <c r="F96" s="71"/>
      <c r="G96" s="71"/>
      <c r="H96" s="73"/>
      <c r="I96" s="439"/>
      <c r="J96" s="149">
        <f t="shared" si="32"/>
        <v>0</v>
      </c>
      <c r="K96" s="239"/>
      <c r="L96" s="440" t="s">
        <v>159</v>
      </c>
      <c r="M96" s="441">
        <v>1</v>
      </c>
      <c r="N96" s="62"/>
      <c r="O96" s="131">
        <f t="shared" ref="O96:O100" si="33">IF(M96,MIN(1,N96/M96),"")</f>
        <v>0</v>
      </c>
      <c r="P96" s="625"/>
      <c r="Q96" s="625"/>
      <c r="R96" s="439"/>
      <c r="S96" s="442"/>
    </row>
    <row r="97" spans="1:19" ht="30.65" customHeight="1">
      <c r="A97" s="618"/>
      <c r="B97" s="219">
        <f t="shared" ref="B97:B100" si="34">B96+1</f>
        <v>128</v>
      </c>
      <c r="C97" s="241" t="s">
        <v>207</v>
      </c>
      <c r="D97" s="242" t="s">
        <v>101</v>
      </c>
      <c r="E97" s="71"/>
      <c r="F97" s="71"/>
      <c r="G97" s="71"/>
      <c r="H97" s="73"/>
      <c r="I97" s="439"/>
      <c r="J97" s="149">
        <f t="shared" si="32"/>
        <v>0</v>
      </c>
      <c r="K97" s="239"/>
      <c r="L97" s="440"/>
      <c r="M97" s="441"/>
      <c r="N97" s="62"/>
      <c r="O97" s="131" t="str">
        <f t="shared" si="33"/>
        <v/>
      </c>
      <c r="P97" s="625"/>
      <c r="Q97" s="625"/>
      <c r="R97" s="439"/>
      <c r="S97" s="442"/>
    </row>
    <row r="98" spans="1:19" ht="30.65" customHeight="1">
      <c r="A98" s="618"/>
      <c r="B98" s="219">
        <f t="shared" si="34"/>
        <v>129</v>
      </c>
      <c r="C98" s="241" t="s">
        <v>206</v>
      </c>
      <c r="D98" s="242" t="s">
        <v>101</v>
      </c>
      <c r="E98" s="71"/>
      <c r="F98" s="71"/>
      <c r="G98" s="71"/>
      <c r="H98" s="73"/>
      <c r="I98" s="439"/>
      <c r="J98" s="149">
        <f t="shared" si="32"/>
        <v>0</v>
      </c>
      <c r="K98" s="239"/>
      <c r="L98" s="440" t="s">
        <v>161</v>
      </c>
      <c r="M98" s="441">
        <v>1</v>
      </c>
      <c r="N98" s="62"/>
      <c r="O98" s="131">
        <f t="shared" si="33"/>
        <v>0</v>
      </c>
      <c r="P98" s="625"/>
      <c r="Q98" s="625"/>
      <c r="R98" s="439"/>
      <c r="S98" s="442"/>
    </row>
    <row r="99" spans="1:19" ht="30.65" customHeight="1">
      <c r="A99" s="618"/>
      <c r="B99" s="219">
        <f t="shared" si="34"/>
        <v>130</v>
      </c>
      <c r="C99" s="243" t="s">
        <v>162</v>
      </c>
      <c r="D99" s="242" t="s">
        <v>101</v>
      </c>
      <c r="E99" s="71"/>
      <c r="F99" s="71"/>
      <c r="G99" s="71"/>
      <c r="H99" s="73"/>
      <c r="I99" s="439"/>
      <c r="J99" s="149">
        <f t="shared" si="32"/>
        <v>0</v>
      </c>
      <c r="K99" s="239"/>
      <c r="L99" s="440"/>
      <c r="M99" s="441"/>
      <c r="N99" s="62"/>
      <c r="O99" s="131" t="str">
        <f t="shared" si="33"/>
        <v/>
      </c>
      <c r="P99" s="625"/>
      <c r="Q99" s="625"/>
      <c r="R99" s="439"/>
      <c r="S99" s="442"/>
    </row>
    <row r="100" spans="1:19" ht="30.65" customHeight="1">
      <c r="A100" s="618"/>
      <c r="B100" s="219">
        <f t="shared" si="34"/>
        <v>131</v>
      </c>
      <c r="C100" s="243" t="s">
        <v>163</v>
      </c>
      <c r="D100" s="242" t="s">
        <v>101</v>
      </c>
      <c r="E100" s="71"/>
      <c r="F100" s="71"/>
      <c r="G100" s="71"/>
      <c r="H100" s="73"/>
      <c r="I100" s="439"/>
      <c r="J100" s="149">
        <f t="shared" si="32"/>
        <v>0</v>
      </c>
      <c r="K100" s="240"/>
      <c r="L100" s="440"/>
      <c r="M100" s="441"/>
      <c r="N100" s="62"/>
      <c r="O100" s="131" t="str">
        <f t="shared" si="33"/>
        <v/>
      </c>
      <c r="P100" s="625"/>
      <c r="Q100" s="625"/>
      <c r="R100" s="439"/>
      <c r="S100" s="442"/>
    </row>
    <row r="101" spans="1:19">
      <c r="A101" s="619"/>
      <c r="B101" s="75"/>
      <c r="C101" s="99"/>
      <c r="D101" s="144"/>
      <c r="E101" s="77"/>
      <c r="F101" s="77"/>
      <c r="G101" s="77"/>
      <c r="H101" s="76"/>
      <c r="I101" s="203">
        <f xml:space="preserve"> SUM(I95:I100)</f>
        <v>0</v>
      </c>
      <c r="J101" s="150">
        <f>SUM(J95:J100)</f>
        <v>0</v>
      </c>
      <c r="K101" s="171"/>
      <c r="L101" s="134"/>
      <c r="M101" s="227">
        <f>SUM(M95:M100)</f>
        <v>3</v>
      </c>
      <c r="N101" s="477">
        <f>SUM(N95:N100)</f>
        <v>0</v>
      </c>
      <c r="O101" s="176">
        <f>IFERROR(AVERAGE(O95:O100),"")</f>
        <v>0</v>
      </c>
      <c r="P101" s="475">
        <f>IFERROR(AVERAGE(O95:O100),"")</f>
        <v>0</v>
      </c>
      <c r="Q101" s="476">
        <f>IFERROR(AVERAGE(O95:O100),"")</f>
        <v>0</v>
      </c>
      <c r="R101" s="203">
        <f>SUM(R95:R100)</f>
        <v>0</v>
      </c>
      <c r="S101" s="80">
        <f>SUM(S95:S100)</f>
        <v>0</v>
      </c>
    </row>
    <row r="102" spans="1:19" ht="30.65" customHeight="1">
      <c r="A102" s="443"/>
      <c r="B102" s="444"/>
      <c r="C102" s="186" t="s">
        <v>164</v>
      </c>
      <c r="D102" s="74"/>
      <c r="E102" s="74"/>
      <c r="F102" s="74"/>
      <c r="G102" s="156"/>
      <c r="H102" s="157"/>
      <c r="I102" s="425"/>
      <c r="J102" s="209">
        <f>I102/623</f>
        <v>0</v>
      </c>
      <c r="K102" s="174"/>
      <c r="L102" s="445"/>
      <c r="M102" s="446"/>
      <c r="N102" s="447"/>
      <c r="O102" s="175"/>
      <c r="P102" s="491"/>
      <c r="Q102" s="492"/>
      <c r="R102" s="425"/>
      <c r="S102" s="448"/>
    </row>
    <row r="103" spans="1:19" ht="30.65" customHeight="1">
      <c r="A103" s="489"/>
      <c r="B103" s="219">
        <f>B100+1</f>
        <v>132</v>
      </c>
      <c r="C103" s="72" t="s">
        <v>165</v>
      </c>
      <c r="D103" s="155" t="s">
        <v>101</v>
      </c>
      <c r="E103" s="71"/>
      <c r="F103" s="71"/>
      <c r="G103" s="71"/>
      <c r="H103" s="73"/>
      <c r="I103" s="439"/>
      <c r="J103" s="149"/>
      <c r="K103" s="238"/>
      <c r="L103" s="218"/>
      <c r="M103" s="441"/>
      <c r="N103" s="62"/>
      <c r="O103" s="131"/>
      <c r="P103" s="449"/>
      <c r="Q103" s="450"/>
      <c r="R103" s="439"/>
      <c r="S103" s="442"/>
    </row>
    <row r="104" spans="1:19" ht="30.65" customHeight="1">
      <c r="A104" s="490"/>
      <c r="B104" s="219">
        <f>B103+1</f>
        <v>133</v>
      </c>
      <c r="C104" s="72"/>
      <c r="D104" s="155" t="s">
        <v>101</v>
      </c>
      <c r="E104" s="71"/>
      <c r="F104" s="71"/>
      <c r="G104" s="71"/>
      <c r="H104" s="73"/>
      <c r="I104" s="439"/>
      <c r="J104" s="149"/>
      <c r="K104" s="239"/>
      <c r="L104" s="218"/>
      <c r="M104" s="441"/>
      <c r="N104" s="62"/>
      <c r="O104" s="131"/>
      <c r="P104" s="449"/>
      <c r="Q104" s="450"/>
      <c r="R104" s="439"/>
      <c r="S104" s="442"/>
    </row>
    <row r="105" spans="1:19" ht="30.65" customHeight="1">
      <c r="A105" s="488"/>
      <c r="B105" s="219">
        <f>B104+1</f>
        <v>134</v>
      </c>
      <c r="C105" s="72"/>
      <c r="D105" s="155" t="s">
        <v>101</v>
      </c>
      <c r="E105" s="71"/>
      <c r="F105" s="71"/>
      <c r="G105" s="71"/>
      <c r="H105" s="73"/>
      <c r="I105" s="439"/>
      <c r="J105" s="149"/>
      <c r="K105" s="240"/>
      <c r="L105" s="218" t="s">
        <v>166</v>
      </c>
      <c r="M105" s="441">
        <v>15</v>
      </c>
      <c r="N105" s="62"/>
      <c r="O105" s="131"/>
      <c r="P105" s="449"/>
      <c r="Q105" s="450"/>
      <c r="R105" s="439"/>
      <c r="S105" s="442"/>
    </row>
    <row r="106" spans="1:19" ht="26.5" thickBot="1">
      <c r="A106" s="451" t="s">
        <v>167</v>
      </c>
      <c r="B106" s="452"/>
      <c r="C106" s="453"/>
      <c r="D106" s="453"/>
      <c r="E106" s="620" t="s">
        <v>173</v>
      </c>
      <c r="F106" s="621"/>
      <c r="G106" s="621"/>
      <c r="H106" s="622"/>
      <c r="I106" s="206">
        <f>I5+I93</f>
        <v>0</v>
      </c>
      <c r="J106" s="207">
        <f>J5+J93</f>
        <v>0</v>
      </c>
      <c r="K106" s="168"/>
      <c r="L106" s="139"/>
      <c r="M106" s="140"/>
      <c r="N106" s="141"/>
      <c r="O106" s="142"/>
      <c r="P106" s="143"/>
      <c r="Q106" s="143"/>
      <c r="R106" s="206">
        <f>R5+R93</f>
        <v>0</v>
      </c>
      <c r="S106" s="454">
        <f>S5+S93</f>
        <v>0</v>
      </c>
    </row>
    <row r="107" spans="1:19" ht="31">
      <c r="A107" s="416"/>
      <c r="B107" s="416"/>
      <c r="C107" s="416"/>
      <c r="D107" s="455" t="s">
        <v>169</v>
      </c>
      <c r="E107" s="196"/>
      <c r="F107" s="196"/>
      <c r="G107" s="196"/>
      <c r="H107" s="456"/>
      <c r="I107" s="145"/>
      <c r="J107" s="457"/>
      <c r="K107" s="458"/>
      <c r="L107" s="458"/>
      <c r="M107" s="458"/>
      <c r="N107" s="416"/>
      <c r="O107" s="416"/>
      <c r="P107" s="200" t="s">
        <v>170</v>
      </c>
      <c r="Q107" s="197">
        <f>IFERROR(AVERAGE(O8:O10,O12:O14,O18:O22,O24:O32,O35:O37,O40:O43,O47:O49,O51:O53,O56:O58,O60:O62,O66:O72,O74:O75,O77:O78,O82:O84,O86:O88,O90:O91,O95:O100),"")</f>
        <v>0</v>
      </c>
      <c r="R107" s="201" t="s">
        <v>171</v>
      </c>
      <c r="S107" s="198"/>
    </row>
    <row r="108" spans="1:19" ht="32.25" customHeight="1">
      <c r="A108" s="416"/>
      <c r="B108" s="416"/>
      <c r="C108" s="416"/>
      <c r="D108" s="459" t="s">
        <v>172</v>
      </c>
      <c r="E108" s="202"/>
      <c r="F108" s="202"/>
      <c r="G108" s="202"/>
      <c r="H108" s="460"/>
      <c r="I108" s="211">
        <f>I106-I107</f>
        <v>0</v>
      </c>
      <c r="J108" s="199">
        <f>J106-J107</f>
        <v>0</v>
      </c>
      <c r="K108" s="461"/>
      <c r="L108" s="458"/>
      <c r="M108" s="458"/>
      <c r="N108" s="416"/>
      <c r="O108" s="416"/>
      <c r="P108" s="416"/>
      <c r="Q108" s="416"/>
      <c r="R108" s="416"/>
      <c r="S108" s="416"/>
    </row>
  </sheetData>
  <sheetProtection formatCells="0" formatColumns="0" formatRows="0" insertRows="0" deleteRows="0" selectLockedCells="1" sort="0"/>
  <mergeCells count="41">
    <mergeCell ref="A95:A101"/>
    <mergeCell ref="P95:P100"/>
    <mergeCell ref="Q95:Q100"/>
    <mergeCell ref="E106:H106"/>
    <mergeCell ref="A66:A73"/>
    <mergeCell ref="P66:P78"/>
    <mergeCell ref="Q66:Q78"/>
    <mergeCell ref="A74:A76"/>
    <mergeCell ref="A77:A79"/>
    <mergeCell ref="A82:A85"/>
    <mergeCell ref="P82:P91"/>
    <mergeCell ref="Q82:Q91"/>
    <mergeCell ref="A86:A89"/>
    <mergeCell ref="A90:A92"/>
    <mergeCell ref="A47:A50"/>
    <mergeCell ref="P47:P53"/>
    <mergeCell ref="Q47:Q62"/>
    <mergeCell ref="A51:A54"/>
    <mergeCell ref="A56:A59"/>
    <mergeCell ref="P56:P62"/>
    <mergeCell ref="A60:A63"/>
    <mergeCell ref="A18:A23"/>
    <mergeCell ref="P18:P32"/>
    <mergeCell ref="Q18:Q43"/>
    <mergeCell ref="A24:A33"/>
    <mergeCell ref="A35:A38"/>
    <mergeCell ref="P35:P37"/>
    <mergeCell ref="A40:A44"/>
    <mergeCell ref="P40:P43"/>
    <mergeCell ref="Q3:Q4"/>
    <mergeCell ref="R3:S3"/>
    <mergeCell ref="A8:A11"/>
    <mergeCell ref="P8:P14"/>
    <mergeCell ref="Q8:Q14"/>
    <mergeCell ref="A12:A15"/>
    <mergeCell ref="B3:B4"/>
    <mergeCell ref="D3:D4"/>
    <mergeCell ref="M3:M4"/>
    <mergeCell ref="N3:N4"/>
    <mergeCell ref="O3:O4"/>
    <mergeCell ref="P3:P4"/>
  </mergeCells>
  <conditionalFormatting sqref="D12">
    <cfRule type="cellIs" priority="16" operator="greaterThan">
      <formula>0</formula>
    </cfRule>
  </conditionalFormatting>
  <conditionalFormatting sqref="D82">
    <cfRule type="cellIs" priority="15" operator="greaterThan">
      <formula>0</formula>
    </cfRule>
  </conditionalFormatting>
  <conditionalFormatting sqref="D47">
    <cfRule type="cellIs" priority="14" operator="greaterThan">
      <formula>0</formula>
    </cfRule>
  </conditionalFormatting>
  <conditionalFormatting sqref="D51">
    <cfRule type="cellIs" priority="13" operator="greaterThan">
      <formula>0</formula>
    </cfRule>
  </conditionalFormatting>
  <conditionalFormatting sqref="D60">
    <cfRule type="cellIs" priority="12" operator="greaterThan">
      <formula>0</formula>
    </cfRule>
  </conditionalFormatting>
  <conditionalFormatting sqref="D66:D70">
    <cfRule type="cellIs" priority="11" operator="greaterThan">
      <formula>0</formula>
    </cfRule>
  </conditionalFormatting>
  <conditionalFormatting sqref="D74">
    <cfRule type="cellIs" priority="10" operator="greaterThan">
      <formula>0</formula>
    </cfRule>
  </conditionalFormatting>
  <conditionalFormatting sqref="D77">
    <cfRule type="cellIs" priority="9" operator="greaterThan">
      <formula>0</formula>
    </cfRule>
  </conditionalFormatting>
  <conditionalFormatting sqref="D86">
    <cfRule type="cellIs" priority="8" operator="greaterThan">
      <formula>0</formula>
    </cfRule>
  </conditionalFormatting>
  <conditionalFormatting sqref="D90">
    <cfRule type="cellIs" priority="7" operator="greaterThan">
      <formula>0</formula>
    </cfRule>
  </conditionalFormatting>
  <conditionalFormatting sqref="D8">
    <cfRule type="cellIs" priority="6" operator="greaterThan">
      <formula>0</formula>
    </cfRule>
  </conditionalFormatting>
  <conditionalFormatting sqref="D18">
    <cfRule type="cellIs" priority="5" operator="greaterThan">
      <formula>0</formula>
    </cfRule>
  </conditionalFormatting>
  <conditionalFormatting sqref="D24">
    <cfRule type="cellIs" priority="4" operator="greaterThan">
      <formula>0</formula>
    </cfRule>
  </conditionalFormatting>
  <conditionalFormatting sqref="D35">
    <cfRule type="cellIs" priority="3" operator="greaterThan">
      <formula>0</formula>
    </cfRule>
  </conditionalFormatting>
  <conditionalFormatting sqref="D40">
    <cfRule type="cellIs" priority="2" operator="greaterThan">
      <formula>0</formula>
    </cfRule>
  </conditionalFormatting>
  <conditionalFormatting sqref="D56">
    <cfRule type="cellIs" priority="1" operator="greaterThan">
      <formula>0</formula>
    </cfRule>
  </conditionalFormatting>
  <pageMargins left="0.75" right="0.75" top="1" bottom="1" header="0.5" footer="0.5"/>
  <pageSetup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BD9F-BA24-4747-9A2F-DB057B9C0222}">
  <sheetPr>
    <tabColor rgb="FFFFFFCC"/>
  </sheetPr>
  <dimension ref="A1:S108"/>
  <sheetViews>
    <sheetView zoomScale="90" zoomScaleNormal="90" workbookViewId="0">
      <pane xSplit="1" ySplit="4" topLeftCell="B56" activePane="bottomRight" state="frozen"/>
      <selection pane="topRight" activeCell="B1" sqref="B1"/>
      <selection pane="bottomLeft" activeCell="A5" sqref="A5"/>
      <selection pane="bottomRight" activeCell="C72" sqref="C72"/>
    </sheetView>
  </sheetViews>
  <sheetFormatPr defaultColWidth="9.1796875" defaultRowHeight="14.5"/>
  <cols>
    <col min="1" max="1" width="34.81640625" style="5" customWidth="1"/>
    <col min="2" max="2" width="4.1796875" style="5" customWidth="1"/>
    <col min="3" max="3" width="90" style="5" customWidth="1"/>
    <col min="4" max="4" width="17.54296875" style="5" customWidth="1"/>
    <col min="5" max="8" width="5.1796875" style="6" customWidth="1"/>
    <col min="9" max="9" width="16.54296875" style="7" customWidth="1"/>
    <col min="10" max="10" width="15.1796875" style="7" customWidth="1"/>
    <col min="11" max="11" width="7.7265625" style="7" customWidth="1"/>
    <col min="12" max="12" width="15.7265625" style="5" customWidth="1"/>
    <col min="13" max="13" width="11" style="5" customWidth="1"/>
    <col min="14" max="14" width="12.81640625" style="5" customWidth="1"/>
    <col min="15" max="15" width="17.7265625" style="5" customWidth="1"/>
    <col min="16" max="17" width="20.453125" style="5" customWidth="1"/>
    <col min="18" max="18" width="24.1796875" style="5" customWidth="1"/>
    <col min="19" max="19" width="16.81640625" style="5" customWidth="1"/>
  </cols>
  <sheetData>
    <row r="1" spans="1:19" ht="21.5" thickBot="1">
      <c r="A1" s="244" t="s">
        <v>283</v>
      </c>
      <c r="B1" s="57"/>
      <c r="C1" s="414"/>
      <c r="D1" s="414"/>
      <c r="E1" s="58"/>
      <c r="F1" s="58"/>
      <c r="G1" s="58"/>
      <c r="H1" s="58"/>
      <c r="I1" s="415"/>
      <c r="J1" s="415"/>
      <c r="K1" s="415"/>
      <c r="L1" s="414"/>
      <c r="M1" s="414"/>
      <c r="N1" s="414"/>
      <c r="O1" s="414"/>
      <c r="P1" s="414"/>
      <c r="Q1" s="414"/>
      <c r="R1" s="414"/>
      <c r="S1" s="414"/>
    </row>
    <row r="2" spans="1:19" ht="21.5" thickBot="1">
      <c r="A2" s="416"/>
      <c r="B2" s="179" t="s">
        <v>123</v>
      </c>
      <c r="C2" s="180"/>
      <c r="D2" s="180"/>
      <c r="E2" s="181"/>
      <c r="F2" s="181"/>
      <c r="G2" s="181"/>
      <c r="H2" s="181"/>
      <c r="I2" s="180"/>
      <c r="J2" s="180"/>
      <c r="K2" s="180"/>
      <c r="L2" s="180"/>
      <c r="M2" s="182"/>
      <c r="N2" s="183" t="s">
        <v>124</v>
      </c>
      <c r="O2" s="184"/>
      <c r="P2" s="184"/>
      <c r="Q2" s="184"/>
      <c r="R2" s="184"/>
      <c r="S2" s="185"/>
    </row>
    <row r="3" spans="1:19" ht="31">
      <c r="A3" s="417" t="s">
        <v>125</v>
      </c>
      <c r="B3" s="598" t="s">
        <v>126</v>
      </c>
      <c r="C3" s="418" t="s">
        <v>127</v>
      </c>
      <c r="D3" s="600" t="s">
        <v>128</v>
      </c>
      <c r="E3" s="177" t="s">
        <v>129</v>
      </c>
      <c r="F3" s="178"/>
      <c r="G3" s="178"/>
      <c r="H3" s="178"/>
      <c r="I3" s="419" t="s">
        <v>130</v>
      </c>
      <c r="J3" s="419"/>
      <c r="K3" s="170" t="s">
        <v>131</v>
      </c>
      <c r="L3" s="170" t="s">
        <v>132</v>
      </c>
      <c r="M3" s="602" t="s">
        <v>133</v>
      </c>
      <c r="N3" s="604" t="s">
        <v>134</v>
      </c>
      <c r="O3" s="606" t="s">
        <v>135</v>
      </c>
      <c r="P3" s="608" t="s">
        <v>136</v>
      </c>
      <c r="Q3" s="588" t="s">
        <v>137</v>
      </c>
      <c r="R3" s="590" t="s">
        <v>138</v>
      </c>
      <c r="S3" s="591"/>
    </row>
    <row r="4" spans="1:19" ht="25.5" customHeight="1">
      <c r="A4" s="420"/>
      <c r="B4" s="599"/>
      <c r="C4" s="421"/>
      <c r="D4" s="601"/>
      <c r="E4" s="81" t="s">
        <v>139</v>
      </c>
      <c r="F4" s="82" t="s">
        <v>140</v>
      </c>
      <c r="G4" s="81" t="s">
        <v>141</v>
      </c>
      <c r="H4" s="83" t="s">
        <v>142</v>
      </c>
      <c r="I4" s="146" t="s">
        <v>143</v>
      </c>
      <c r="J4" s="148" t="s">
        <v>144</v>
      </c>
      <c r="K4" s="147" t="s">
        <v>145</v>
      </c>
      <c r="L4" s="84" t="s">
        <v>146</v>
      </c>
      <c r="M4" s="603"/>
      <c r="N4" s="605"/>
      <c r="O4" s="607"/>
      <c r="P4" s="609"/>
      <c r="Q4" s="589"/>
      <c r="R4" s="249" t="s">
        <v>147</v>
      </c>
      <c r="S4" s="250" t="s">
        <v>144</v>
      </c>
    </row>
    <row r="5" spans="1:19" ht="21">
      <c r="A5" s="85" t="s">
        <v>148</v>
      </c>
      <c r="B5" s="86"/>
      <c r="C5" s="86"/>
      <c r="D5" s="86"/>
      <c r="E5" s="86"/>
      <c r="F5" s="86"/>
      <c r="G5" s="86"/>
      <c r="H5" s="86"/>
      <c r="I5" s="210">
        <f>I6+I16+I80</f>
        <v>0</v>
      </c>
      <c r="J5" s="87">
        <f>J6+J16+J80</f>
        <v>0</v>
      </c>
      <c r="K5" s="165"/>
      <c r="L5" s="88"/>
      <c r="M5" s="89"/>
      <c r="N5" s="90"/>
      <c r="O5" s="88"/>
      <c r="P5" s="88"/>
      <c r="Q5" s="91"/>
      <c r="R5" s="210">
        <f>R6+R16+R80</f>
        <v>0</v>
      </c>
      <c r="S5" s="92">
        <f>S6+S16+S80</f>
        <v>0</v>
      </c>
    </row>
    <row r="6" spans="1:19" ht="35.25" customHeight="1">
      <c r="A6" s="478" t="s">
        <v>202</v>
      </c>
      <c r="B6" s="479"/>
      <c r="C6" s="479"/>
      <c r="D6" s="479"/>
      <c r="E6" s="479"/>
      <c r="F6" s="479"/>
      <c r="G6" s="479"/>
      <c r="H6" s="480"/>
      <c r="I6" s="204">
        <f>I7</f>
        <v>0</v>
      </c>
      <c r="J6" s="93">
        <f>J7</f>
        <v>0</v>
      </c>
      <c r="K6" s="166"/>
      <c r="L6" s="137"/>
      <c r="M6" s="95"/>
      <c r="N6" s="96"/>
      <c r="O6" s="94"/>
      <c r="P6" s="94"/>
      <c r="Q6" s="97"/>
      <c r="R6" s="204">
        <f>R7</f>
        <v>0</v>
      </c>
      <c r="S6" s="98">
        <f>S7</f>
        <v>0</v>
      </c>
    </row>
    <row r="7" spans="1:19" ht="30.75" customHeight="1">
      <c r="A7" s="486" t="s">
        <v>203</v>
      </c>
      <c r="B7" s="487"/>
      <c r="C7" s="487"/>
      <c r="D7" s="485"/>
      <c r="E7" s="422" t="s">
        <v>139</v>
      </c>
      <c r="F7" s="423" t="s">
        <v>140</v>
      </c>
      <c r="G7" s="423" t="s">
        <v>141</v>
      </c>
      <c r="H7" s="424" t="s">
        <v>142</v>
      </c>
      <c r="I7" s="425">
        <f>I11+I15</f>
        <v>0</v>
      </c>
      <c r="J7" s="426">
        <f>J11+J15</f>
        <v>0</v>
      </c>
      <c r="K7" s="427"/>
      <c r="L7" s="432"/>
      <c r="M7" s="434"/>
      <c r="N7" s="435"/>
      <c r="O7" s="428"/>
      <c r="P7" s="491"/>
      <c r="Q7" s="492"/>
      <c r="R7" s="425">
        <f>R11+R15</f>
        <v>0</v>
      </c>
      <c r="S7" s="429">
        <f>S11+S15</f>
        <v>0</v>
      </c>
    </row>
    <row r="8" spans="1:19" ht="31.5" customHeight="1">
      <c r="A8" s="592" t="s">
        <v>201</v>
      </c>
      <c r="B8" s="220">
        <f>'AWPB Yr 2'!B105+1</f>
        <v>135</v>
      </c>
      <c r="C8" s="236" t="s">
        <v>251</v>
      </c>
      <c r="D8" s="246"/>
      <c r="E8" s="60"/>
      <c r="F8" s="60"/>
      <c r="G8" s="212"/>
      <c r="H8" s="213"/>
      <c r="I8" s="61"/>
      <c r="J8" s="149">
        <f>I8/623</f>
        <v>0</v>
      </c>
      <c r="K8" s="238"/>
      <c r="L8" s="133"/>
      <c r="M8" s="226"/>
      <c r="N8" s="62"/>
      <c r="O8" s="131" t="str">
        <f>IF(M8,MIN(1,N8/M8),"")</f>
        <v/>
      </c>
      <c r="P8" s="629"/>
      <c r="Q8" s="635"/>
      <c r="R8" s="61"/>
      <c r="S8" s="430"/>
    </row>
    <row r="9" spans="1:19" ht="31.5" customHeight="1">
      <c r="A9" s="593"/>
      <c r="B9" s="219">
        <f>B8+1</f>
        <v>136</v>
      </c>
      <c r="C9" s="237" t="s">
        <v>204</v>
      </c>
      <c r="D9" s="247"/>
      <c r="E9" s="60"/>
      <c r="F9" s="60"/>
      <c r="G9" s="212"/>
      <c r="H9" s="213"/>
      <c r="I9" s="61"/>
      <c r="J9" s="149">
        <f t="shared" ref="J9:J14" si="0">I9/623</f>
        <v>0</v>
      </c>
      <c r="K9" s="239"/>
      <c r="L9" s="133"/>
      <c r="M9" s="226"/>
      <c r="N9" s="62"/>
      <c r="O9" s="131" t="str">
        <f t="shared" ref="O9:O14" si="1">IF(M9,MIN(1,N9/M9),"")</f>
        <v/>
      </c>
      <c r="P9" s="630"/>
      <c r="Q9" s="630"/>
      <c r="R9" s="61"/>
      <c r="S9" s="430"/>
    </row>
    <row r="10" spans="1:19" ht="31.5" customHeight="1">
      <c r="A10" s="593"/>
      <c r="B10" s="219">
        <f>B9+1</f>
        <v>137</v>
      </c>
      <c r="C10" s="237" t="s">
        <v>205</v>
      </c>
      <c r="D10" s="248"/>
      <c r="E10" s="60"/>
      <c r="F10" s="60"/>
      <c r="G10" s="212"/>
      <c r="H10" s="213"/>
      <c r="I10" s="61"/>
      <c r="J10" s="149">
        <f t="shared" si="0"/>
        <v>0</v>
      </c>
      <c r="K10" s="240"/>
      <c r="L10" s="133"/>
      <c r="M10" s="226"/>
      <c r="N10" s="62"/>
      <c r="O10" s="131" t="str">
        <f t="shared" si="1"/>
        <v/>
      </c>
      <c r="P10" s="630"/>
      <c r="Q10" s="630"/>
      <c r="R10" s="61"/>
      <c r="S10" s="430"/>
    </row>
    <row r="11" spans="1:19">
      <c r="A11" s="594"/>
      <c r="B11" s="75"/>
      <c r="C11" s="76"/>
      <c r="D11" s="245"/>
      <c r="E11" s="77"/>
      <c r="F11" s="77"/>
      <c r="G11" s="77"/>
      <c r="H11" s="76"/>
      <c r="I11" s="203">
        <f>SUM(I8:I10)</f>
        <v>0</v>
      </c>
      <c r="J11" s="150">
        <f>SUM(J8:J10)</f>
        <v>0</v>
      </c>
      <c r="K11" s="171"/>
      <c r="L11" s="134"/>
      <c r="M11" s="227">
        <f>SUM(M8:M10)</f>
        <v>0</v>
      </c>
      <c r="N11" s="78">
        <f>SUM(N8:N10)</f>
        <v>0</v>
      </c>
      <c r="O11" s="79" t="str">
        <f>IFERROR(AVERAGE(O8:O10),"")</f>
        <v/>
      </c>
      <c r="P11" s="630"/>
      <c r="Q11" s="630"/>
      <c r="R11" s="203">
        <f>SUM(R8:R10)</f>
        <v>0</v>
      </c>
      <c r="S11" s="80">
        <f>SUM(S8:S10)</f>
        <v>0</v>
      </c>
    </row>
    <row r="12" spans="1:19" ht="31.5" customHeight="1">
      <c r="A12" s="595" t="s">
        <v>212</v>
      </c>
      <c r="B12" s="220">
        <f>B10+1</f>
        <v>138</v>
      </c>
      <c r="C12" s="236" t="s">
        <v>209</v>
      </c>
      <c r="D12" s="246"/>
      <c r="E12" s="66"/>
      <c r="F12" s="66"/>
      <c r="G12" s="214"/>
      <c r="H12" s="215"/>
      <c r="I12" s="61"/>
      <c r="J12" s="149">
        <f t="shared" si="0"/>
        <v>0</v>
      </c>
      <c r="K12" s="238"/>
      <c r="L12" s="135"/>
      <c r="M12" s="228"/>
      <c r="N12" s="62"/>
      <c r="O12" s="131" t="str">
        <f t="shared" si="1"/>
        <v/>
      </c>
      <c r="P12" s="630"/>
      <c r="Q12" s="630"/>
      <c r="R12" s="61"/>
      <c r="S12" s="431"/>
    </row>
    <row r="13" spans="1:19" ht="31.5" customHeight="1">
      <c r="A13" s="596"/>
      <c r="B13" s="219">
        <f>B12+1</f>
        <v>139</v>
      </c>
      <c r="C13" s="237" t="s">
        <v>210</v>
      </c>
      <c r="D13" s="247"/>
      <c r="E13" s="68"/>
      <c r="F13" s="68"/>
      <c r="G13" s="216"/>
      <c r="H13" s="217"/>
      <c r="I13" s="61"/>
      <c r="J13" s="149">
        <f t="shared" si="0"/>
        <v>0</v>
      </c>
      <c r="K13" s="239"/>
      <c r="L13" s="133"/>
      <c r="M13" s="226"/>
      <c r="N13" s="62"/>
      <c r="O13" s="131" t="str">
        <f t="shared" si="1"/>
        <v/>
      </c>
      <c r="P13" s="630"/>
      <c r="Q13" s="630"/>
      <c r="R13" s="61"/>
      <c r="S13" s="430"/>
    </row>
    <row r="14" spans="1:19" ht="31.5" customHeight="1">
      <c r="A14" s="596"/>
      <c r="B14" s="219">
        <f>B13+1</f>
        <v>140</v>
      </c>
      <c r="C14" s="237" t="s">
        <v>211</v>
      </c>
      <c r="D14" s="248"/>
      <c r="E14" s="68"/>
      <c r="F14" s="68"/>
      <c r="G14" s="216"/>
      <c r="H14" s="217"/>
      <c r="I14" s="61"/>
      <c r="J14" s="149">
        <f t="shared" si="0"/>
        <v>0</v>
      </c>
      <c r="K14" s="240"/>
      <c r="L14" s="133"/>
      <c r="M14" s="226"/>
      <c r="N14" s="62"/>
      <c r="O14" s="131" t="str">
        <f t="shared" si="1"/>
        <v/>
      </c>
      <c r="P14" s="630"/>
      <c r="Q14" s="630"/>
      <c r="R14" s="61"/>
      <c r="S14" s="430"/>
    </row>
    <row r="15" spans="1:19">
      <c r="A15" s="597"/>
      <c r="B15" s="75"/>
      <c r="C15" s="76"/>
      <c r="D15" s="77"/>
      <c r="E15" s="77"/>
      <c r="F15" s="77"/>
      <c r="G15" s="77"/>
      <c r="H15" s="76"/>
      <c r="I15" s="203">
        <f>SUM(I12:I14)</f>
        <v>0</v>
      </c>
      <c r="J15" s="150">
        <f>SUM(J12:J14)</f>
        <v>0</v>
      </c>
      <c r="K15" s="171"/>
      <c r="L15" s="134"/>
      <c r="M15" s="227">
        <f>SUM(M12:M14)</f>
        <v>0</v>
      </c>
      <c r="N15" s="78">
        <f>SUM(N12:N14)</f>
        <v>0</v>
      </c>
      <c r="O15" s="79" t="str">
        <f>IFERROR(AVERAGE(O12:O14),"")</f>
        <v/>
      </c>
      <c r="P15" s="475" t="str">
        <f>IFERROR(AVERAGE(O8:O10,O12:O14),"")</f>
        <v/>
      </c>
      <c r="Q15" s="475" t="str">
        <f>IFERROR(AVERAGE(O8:O10,O12:O14),"")</f>
        <v/>
      </c>
      <c r="R15" s="203">
        <f>SUM(R12:R14)</f>
        <v>0</v>
      </c>
      <c r="S15" s="80">
        <f>SUM(S12:S14)</f>
        <v>0</v>
      </c>
    </row>
    <row r="16" spans="1:19" ht="35.25" customHeight="1">
      <c r="A16" s="478" t="s">
        <v>208</v>
      </c>
      <c r="B16" s="479"/>
      <c r="C16" s="479"/>
      <c r="D16" s="479"/>
      <c r="E16" s="479"/>
      <c r="F16" s="479"/>
      <c r="G16" s="479"/>
      <c r="H16" s="480"/>
      <c r="I16" s="204">
        <f>I17+I34+I39</f>
        <v>0</v>
      </c>
      <c r="J16" s="93">
        <f>J17+J34+J39</f>
        <v>0</v>
      </c>
      <c r="K16" s="166"/>
      <c r="L16" s="137"/>
      <c r="M16" s="95"/>
      <c r="N16" s="96"/>
      <c r="O16" s="94"/>
      <c r="P16" s="94"/>
      <c r="Q16" s="97"/>
      <c r="R16" s="204">
        <f>R17+R34+R39</f>
        <v>0</v>
      </c>
      <c r="S16" s="98">
        <f>S17+S34+S39</f>
        <v>0</v>
      </c>
    </row>
    <row r="17" spans="1:19" ht="30.75" customHeight="1">
      <c r="A17" s="486" t="s">
        <v>213</v>
      </c>
      <c r="B17" s="487"/>
      <c r="C17" s="487"/>
      <c r="D17" s="485"/>
      <c r="E17" s="422" t="s">
        <v>139</v>
      </c>
      <c r="F17" s="423" t="s">
        <v>140</v>
      </c>
      <c r="G17" s="423" t="s">
        <v>141</v>
      </c>
      <c r="H17" s="424" t="s">
        <v>142</v>
      </c>
      <c r="I17" s="425">
        <f>I23+I33</f>
        <v>0</v>
      </c>
      <c r="J17" s="426">
        <f>J23+J33</f>
        <v>0</v>
      </c>
      <c r="K17" s="427"/>
      <c r="L17" s="432"/>
      <c r="M17" s="434"/>
      <c r="N17" s="435"/>
      <c r="O17" s="428"/>
      <c r="P17" s="491"/>
      <c r="Q17" s="492"/>
      <c r="R17" s="425">
        <f>R23+R33</f>
        <v>0</v>
      </c>
      <c r="S17" s="429">
        <f>S23+S33</f>
        <v>0</v>
      </c>
    </row>
    <row r="18" spans="1:19" ht="31.5" customHeight="1">
      <c r="A18" s="582" t="s">
        <v>214</v>
      </c>
      <c r="B18" s="219">
        <f>B14+1</f>
        <v>141</v>
      </c>
      <c r="C18" s="236" t="s">
        <v>216</v>
      </c>
      <c r="D18" s="246"/>
      <c r="E18" s="58"/>
      <c r="F18" s="68"/>
      <c r="G18" s="223"/>
      <c r="H18" s="224"/>
      <c r="I18" s="208"/>
      <c r="J18" s="149">
        <f t="shared" ref="J18:J22" si="2">I18/623</f>
        <v>0</v>
      </c>
      <c r="K18" s="172"/>
      <c r="L18" s="136"/>
      <c r="M18" s="229"/>
      <c r="N18" s="62"/>
      <c r="O18" s="131" t="str">
        <f t="shared" ref="O18:O22" si="3">IF(M18,MIN(1,N18/M18),"")</f>
        <v/>
      </c>
      <c r="P18" s="624"/>
      <c r="Q18" s="633"/>
      <c r="R18" s="208"/>
      <c r="S18" s="433"/>
    </row>
    <row r="19" spans="1:19" ht="31.5" customHeight="1">
      <c r="A19" s="583"/>
      <c r="B19" s="219">
        <f>B18+1</f>
        <v>142</v>
      </c>
      <c r="C19" s="237" t="s">
        <v>217</v>
      </c>
      <c r="D19" s="247"/>
      <c r="E19" s="58"/>
      <c r="F19" s="68"/>
      <c r="G19" s="223"/>
      <c r="H19" s="224"/>
      <c r="I19" s="208"/>
      <c r="J19" s="149">
        <f t="shared" si="2"/>
        <v>0</v>
      </c>
      <c r="K19" s="169"/>
      <c r="L19" s="133"/>
      <c r="M19" s="226"/>
      <c r="N19" s="62"/>
      <c r="O19" s="131" t="str">
        <f t="shared" si="3"/>
        <v/>
      </c>
      <c r="P19" s="625"/>
      <c r="Q19" s="634"/>
      <c r="R19" s="208"/>
      <c r="S19" s="430"/>
    </row>
    <row r="20" spans="1:19" ht="31.5" customHeight="1">
      <c r="A20" s="583"/>
      <c r="B20" s="219">
        <f t="shared" ref="B20:B22" si="4">B19+1</f>
        <v>143</v>
      </c>
      <c r="C20" s="237" t="s">
        <v>218</v>
      </c>
      <c r="D20" s="247"/>
      <c r="E20" s="58"/>
      <c r="F20" s="68"/>
      <c r="G20" s="68"/>
      <c r="H20" s="224"/>
      <c r="I20" s="208"/>
      <c r="J20" s="149">
        <f t="shared" si="2"/>
        <v>0</v>
      </c>
      <c r="K20" s="169"/>
      <c r="L20" s="133"/>
      <c r="M20" s="226"/>
      <c r="N20" s="62"/>
      <c r="O20" s="131" t="str">
        <f t="shared" si="3"/>
        <v/>
      </c>
      <c r="P20" s="625"/>
      <c r="Q20" s="634"/>
      <c r="R20" s="208"/>
      <c r="S20" s="430"/>
    </row>
    <row r="21" spans="1:19" ht="31.5" customHeight="1">
      <c r="A21" s="583"/>
      <c r="B21" s="219">
        <f t="shared" si="4"/>
        <v>144</v>
      </c>
      <c r="C21" s="237" t="s">
        <v>219</v>
      </c>
      <c r="D21" s="247"/>
      <c r="E21" s="68"/>
      <c r="F21" s="223"/>
      <c r="G21" s="223"/>
      <c r="H21" s="224"/>
      <c r="I21" s="208"/>
      <c r="J21" s="149">
        <f t="shared" si="2"/>
        <v>0</v>
      </c>
      <c r="K21" s="169"/>
      <c r="L21" s="133"/>
      <c r="M21" s="226"/>
      <c r="N21" s="62"/>
      <c r="O21" s="131" t="str">
        <f t="shared" si="3"/>
        <v/>
      </c>
      <c r="P21" s="625"/>
      <c r="Q21" s="634"/>
      <c r="R21" s="208"/>
      <c r="S21" s="430"/>
    </row>
    <row r="22" spans="1:19" ht="31.5" customHeight="1">
      <c r="A22" s="583"/>
      <c r="B22" s="219">
        <f t="shared" si="4"/>
        <v>145</v>
      </c>
      <c r="C22" s="237" t="s">
        <v>220</v>
      </c>
      <c r="D22" s="247"/>
      <c r="E22" s="68"/>
      <c r="F22" s="68"/>
      <c r="G22" s="223"/>
      <c r="H22" s="224"/>
      <c r="I22" s="208"/>
      <c r="J22" s="149">
        <f t="shared" si="2"/>
        <v>0</v>
      </c>
      <c r="K22" s="173"/>
      <c r="L22" s="133"/>
      <c r="M22" s="226"/>
      <c r="N22" s="62"/>
      <c r="O22" s="131" t="str">
        <f t="shared" si="3"/>
        <v/>
      </c>
      <c r="P22" s="625"/>
      <c r="Q22" s="634"/>
      <c r="R22" s="208"/>
      <c r="S22" s="430"/>
    </row>
    <row r="23" spans="1:19">
      <c r="A23" s="584"/>
      <c r="B23" s="75"/>
      <c r="C23" s="99"/>
      <c r="D23" s="144"/>
      <c r="E23" s="77"/>
      <c r="F23" s="77"/>
      <c r="G23" s="77"/>
      <c r="H23" s="76"/>
      <c r="I23" s="203">
        <f>SUM(I18:I22)</f>
        <v>0</v>
      </c>
      <c r="J23" s="150">
        <f>SUM(J18:J22)</f>
        <v>0</v>
      </c>
      <c r="K23" s="171"/>
      <c r="L23" s="134"/>
      <c r="M23" s="227">
        <f>SUM(M18:M22)</f>
        <v>0</v>
      </c>
      <c r="N23" s="78">
        <f>SUM(N18:N22)</f>
        <v>0</v>
      </c>
      <c r="O23" s="79" t="str">
        <f>IFERROR(AVERAGE(O18:O22),"")</f>
        <v/>
      </c>
      <c r="P23" s="625"/>
      <c r="Q23" s="634"/>
      <c r="R23" s="203">
        <f>SUM(R18:R22)</f>
        <v>0</v>
      </c>
      <c r="S23" s="80">
        <f>SUM(S18:S22)</f>
        <v>0</v>
      </c>
    </row>
    <row r="24" spans="1:19" ht="31.5" customHeight="1">
      <c r="A24" s="585" t="s">
        <v>215</v>
      </c>
      <c r="B24" s="219">
        <f>B22+1</f>
        <v>146</v>
      </c>
      <c r="C24" s="236" t="s">
        <v>221</v>
      </c>
      <c r="D24" s="246"/>
      <c r="E24" s="68"/>
      <c r="F24" s="223"/>
      <c r="G24" s="223"/>
      <c r="H24" s="224"/>
      <c r="I24" s="208"/>
      <c r="J24" s="149">
        <f t="shared" ref="J24:J32" si="5">I24/623</f>
        <v>0</v>
      </c>
      <c r="K24" s="172"/>
      <c r="L24" s="225"/>
      <c r="M24" s="226"/>
      <c r="N24" s="62"/>
      <c r="O24" s="131" t="str">
        <f>IF(M24,MIN(1,N24/M24),"")</f>
        <v/>
      </c>
      <c r="P24" s="625"/>
      <c r="Q24" s="634"/>
      <c r="R24" s="208"/>
      <c r="S24" s="430"/>
    </row>
    <row r="25" spans="1:19" ht="31.5" customHeight="1">
      <c r="A25" s="583"/>
      <c r="B25" s="219">
        <f>B24+1</f>
        <v>147</v>
      </c>
      <c r="C25" s="237" t="s">
        <v>222</v>
      </c>
      <c r="D25" s="247"/>
      <c r="E25" s="68"/>
      <c r="F25" s="68"/>
      <c r="G25" s="68"/>
      <c r="H25" s="224"/>
      <c r="I25" s="208"/>
      <c r="J25" s="149">
        <f t="shared" si="5"/>
        <v>0</v>
      </c>
      <c r="K25" s="169"/>
      <c r="L25" s="225"/>
      <c r="M25" s="226"/>
      <c r="N25" s="62"/>
      <c r="O25" s="131" t="str">
        <f t="shared" ref="O25:O32" si="6">IF(M25,MIN(1,N25/M25),"")</f>
        <v/>
      </c>
      <c r="P25" s="625"/>
      <c r="Q25" s="634"/>
      <c r="R25" s="208"/>
      <c r="S25" s="430"/>
    </row>
    <row r="26" spans="1:19" ht="31.5" customHeight="1">
      <c r="A26" s="583"/>
      <c r="B26" s="219">
        <f t="shared" ref="B26:B32" si="7">B25+1</f>
        <v>148</v>
      </c>
      <c r="C26" s="237" t="s">
        <v>223</v>
      </c>
      <c r="D26" s="247"/>
      <c r="E26" s="68"/>
      <c r="F26" s="223"/>
      <c r="G26" s="223"/>
      <c r="H26" s="224"/>
      <c r="I26" s="208"/>
      <c r="J26" s="149">
        <f t="shared" si="5"/>
        <v>0</v>
      </c>
      <c r="K26" s="239"/>
      <c r="L26" s="225"/>
      <c r="M26" s="226"/>
      <c r="N26" s="62"/>
      <c r="O26" s="131" t="str">
        <f t="shared" si="6"/>
        <v/>
      </c>
      <c r="P26" s="625"/>
      <c r="Q26" s="634"/>
      <c r="R26" s="208"/>
      <c r="S26" s="430"/>
    </row>
    <row r="27" spans="1:19" ht="31.5" customHeight="1">
      <c r="A27" s="583"/>
      <c r="B27" s="219">
        <f t="shared" si="7"/>
        <v>149</v>
      </c>
      <c r="C27" s="237" t="s">
        <v>224</v>
      </c>
      <c r="D27" s="247"/>
      <c r="E27" s="68"/>
      <c r="F27" s="223"/>
      <c r="G27" s="223"/>
      <c r="H27" s="224"/>
      <c r="I27" s="208"/>
      <c r="J27" s="149">
        <f t="shared" si="5"/>
        <v>0</v>
      </c>
      <c r="K27" s="239"/>
      <c r="L27" s="225"/>
      <c r="M27" s="233"/>
      <c r="N27" s="62"/>
      <c r="O27" s="131" t="str">
        <f t="shared" si="6"/>
        <v/>
      </c>
      <c r="P27" s="625"/>
      <c r="Q27" s="634"/>
      <c r="R27" s="208"/>
      <c r="S27" s="430"/>
    </row>
    <row r="28" spans="1:19" ht="31.5" customHeight="1">
      <c r="A28" s="583"/>
      <c r="B28" s="219">
        <f t="shared" si="7"/>
        <v>150</v>
      </c>
      <c r="C28" s="237" t="s">
        <v>225</v>
      </c>
      <c r="D28" s="247"/>
      <c r="E28" s="68"/>
      <c r="F28" s="68"/>
      <c r="G28" s="223"/>
      <c r="H28" s="224"/>
      <c r="I28" s="208"/>
      <c r="J28" s="149">
        <f t="shared" si="5"/>
        <v>0</v>
      </c>
      <c r="K28" s="239"/>
      <c r="L28" s="225"/>
      <c r="M28" s="226"/>
      <c r="N28" s="62"/>
      <c r="O28" s="131" t="str">
        <f t="shared" si="6"/>
        <v/>
      </c>
      <c r="P28" s="625"/>
      <c r="Q28" s="634"/>
      <c r="R28" s="208"/>
      <c r="S28" s="430"/>
    </row>
    <row r="29" spans="1:19" ht="31.5" customHeight="1">
      <c r="A29" s="583"/>
      <c r="B29" s="219">
        <f t="shared" si="7"/>
        <v>151</v>
      </c>
      <c r="C29" s="237" t="s">
        <v>226</v>
      </c>
      <c r="D29" s="247"/>
      <c r="E29" s="68"/>
      <c r="F29" s="68"/>
      <c r="G29" s="223"/>
      <c r="H29" s="224"/>
      <c r="I29" s="208"/>
      <c r="J29" s="149">
        <f t="shared" si="5"/>
        <v>0</v>
      </c>
      <c r="K29" s="239"/>
      <c r="L29" s="225"/>
      <c r="M29" s="226"/>
      <c r="N29" s="62"/>
      <c r="O29" s="131" t="str">
        <f t="shared" si="6"/>
        <v/>
      </c>
      <c r="P29" s="625"/>
      <c r="Q29" s="634"/>
      <c r="R29" s="208"/>
      <c r="S29" s="430"/>
    </row>
    <row r="30" spans="1:19" ht="31.5" customHeight="1">
      <c r="A30" s="583"/>
      <c r="B30" s="219">
        <f t="shared" si="7"/>
        <v>152</v>
      </c>
      <c r="C30" s="237" t="s">
        <v>227</v>
      </c>
      <c r="D30" s="247"/>
      <c r="E30" s="68"/>
      <c r="F30" s="68"/>
      <c r="G30" s="68"/>
      <c r="H30" s="224"/>
      <c r="I30" s="208"/>
      <c r="J30" s="149">
        <f t="shared" si="5"/>
        <v>0</v>
      </c>
      <c r="K30" s="239"/>
      <c r="L30" s="225"/>
      <c r="M30" s="226"/>
      <c r="N30" s="62"/>
      <c r="O30" s="131" t="str">
        <f t="shared" si="6"/>
        <v/>
      </c>
      <c r="P30" s="625"/>
      <c r="Q30" s="634"/>
      <c r="R30" s="208"/>
      <c r="S30" s="430"/>
    </row>
    <row r="31" spans="1:19" ht="31.5" customHeight="1">
      <c r="A31" s="586"/>
      <c r="B31" s="219">
        <f t="shared" si="7"/>
        <v>153</v>
      </c>
      <c r="C31" s="237" t="s">
        <v>228</v>
      </c>
      <c r="D31" s="247"/>
      <c r="E31" s="68"/>
      <c r="F31" s="68"/>
      <c r="G31" s="68"/>
      <c r="H31" s="224"/>
      <c r="I31" s="208"/>
      <c r="J31" s="149">
        <f t="shared" si="5"/>
        <v>0</v>
      </c>
      <c r="K31" s="239"/>
      <c r="L31" s="225"/>
      <c r="M31" s="226"/>
      <c r="N31" s="62"/>
      <c r="O31" s="131" t="str">
        <f t="shared" si="6"/>
        <v/>
      </c>
      <c r="P31" s="625"/>
      <c r="Q31" s="634"/>
      <c r="R31" s="208"/>
      <c r="S31" s="430"/>
    </row>
    <row r="32" spans="1:19" ht="31.5" customHeight="1">
      <c r="A32" s="586"/>
      <c r="B32" s="219">
        <f t="shared" si="7"/>
        <v>154</v>
      </c>
      <c r="C32" s="237" t="s">
        <v>229</v>
      </c>
      <c r="D32" s="247"/>
      <c r="E32" s="68"/>
      <c r="F32" s="68"/>
      <c r="G32" s="68"/>
      <c r="H32" s="224"/>
      <c r="I32" s="208"/>
      <c r="J32" s="149">
        <f t="shared" si="5"/>
        <v>0</v>
      </c>
      <c r="K32" s="240"/>
      <c r="L32" s="225"/>
      <c r="M32" s="226"/>
      <c r="N32" s="62"/>
      <c r="O32" s="131" t="str">
        <f t="shared" si="6"/>
        <v/>
      </c>
      <c r="P32" s="625"/>
      <c r="Q32" s="634"/>
      <c r="R32" s="208"/>
      <c r="S32" s="430"/>
    </row>
    <row r="33" spans="1:19">
      <c r="A33" s="587"/>
      <c r="B33" s="75"/>
      <c r="C33" s="99"/>
      <c r="D33" s="144"/>
      <c r="E33" s="77"/>
      <c r="F33" s="77"/>
      <c r="G33" s="77"/>
      <c r="H33" s="76"/>
      <c r="I33" s="203">
        <f>SUM(I24:I32)</f>
        <v>0</v>
      </c>
      <c r="J33" s="150">
        <f>SUM(J24:J32)</f>
        <v>0</v>
      </c>
      <c r="K33" s="493"/>
      <c r="L33" s="134"/>
      <c r="M33" s="234">
        <f>SUM(M24:M32)</f>
        <v>0</v>
      </c>
      <c r="N33" s="78">
        <f>SUM(N24:N32)</f>
        <v>0</v>
      </c>
      <c r="O33" s="79" t="str">
        <f>IFERROR(AVERAGE(O24:O32),"")</f>
        <v/>
      </c>
      <c r="P33" s="475" t="str">
        <f>IFERROR(AVERAGE(O18:O22,O24:O32),"")</f>
        <v/>
      </c>
      <c r="Q33" s="634"/>
      <c r="R33" s="203">
        <f>SUM(R24:R32)</f>
        <v>0</v>
      </c>
      <c r="S33" s="80">
        <f>SUM(S24:S32)</f>
        <v>0</v>
      </c>
    </row>
    <row r="34" spans="1:19" ht="30.75" customHeight="1">
      <c r="A34" s="486" t="s">
        <v>230</v>
      </c>
      <c r="B34" s="487"/>
      <c r="C34" s="487"/>
      <c r="D34" s="485"/>
      <c r="E34" s="422" t="s">
        <v>139</v>
      </c>
      <c r="F34" s="423" t="s">
        <v>140</v>
      </c>
      <c r="G34" s="423" t="s">
        <v>141</v>
      </c>
      <c r="H34" s="424" t="s">
        <v>142</v>
      </c>
      <c r="I34" s="425">
        <f>I38</f>
        <v>0</v>
      </c>
      <c r="J34" s="426">
        <f>J38</f>
        <v>0</v>
      </c>
      <c r="K34" s="494"/>
      <c r="L34" s="432"/>
      <c r="M34" s="434"/>
      <c r="N34" s="435"/>
      <c r="O34" s="428"/>
      <c r="P34" s="491"/>
      <c r="Q34" s="634"/>
      <c r="R34" s="425">
        <f>R38</f>
        <v>0</v>
      </c>
      <c r="S34" s="429">
        <f>S38</f>
        <v>0</v>
      </c>
    </row>
    <row r="35" spans="1:19" ht="31.5" customHeight="1">
      <c r="A35" s="612" t="s">
        <v>231</v>
      </c>
      <c r="B35" s="219">
        <f>B32+1</f>
        <v>155</v>
      </c>
      <c r="C35" s="236" t="s">
        <v>232</v>
      </c>
      <c r="D35" s="246"/>
      <c r="E35" s="68"/>
      <c r="F35" s="68"/>
      <c r="G35" s="223"/>
      <c r="H35" s="224"/>
      <c r="I35" s="208"/>
      <c r="J35" s="149">
        <f t="shared" ref="J35:J37" si="8">I35/623</f>
        <v>0</v>
      </c>
      <c r="K35" s="238"/>
      <c r="L35" s="225"/>
      <c r="M35" s="436"/>
      <c r="N35" s="62"/>
      <c r="O35" s="131" t="str">
        <f t="shared" ref="O35:O37" si="9">IF(M35,MIN(1,N35/M35),"")</f>
        <v/>
      </c>
      <c r="P35" s="632"/>
      <c r="Q35" s="634"/>
      <c r="R35" s="208"/>
      <c r="S35" s="430"/>
    </row>
    <row r="36" spans="1:19" ht="31.5" customHeight="1">
      <c r="A36" s="613"/>
      <c r="B36" s="219">
        <f>B35+1</f>
        <v>156</v>
      </c>
      <c r="C36" s="237" t="s">
        <v>233</v>
      </c>
      <c r="D36" s="247"/>
      <c r="E36" s="68"/>
      <c r="F36" s="68"/>
      <c r="G36" s="223"/>
      <c r="H36" s="224"/>
      <c r="I36" s="208"/>
      <c r="J36" s="149">
        <f t="shared" si="8"/>
        <v>0</v>
      </c>
      <c r="K36" s="239"/>
      <c r="L36" s="225"/>
      <c r="M36" s="436"/>
      <c r="N36" s="62"/>
      <c r="O36" s="131" t="str">
        <f t="shared" si="9"/>
        <v/>
      </c>
      <c r="P36" s="625"/>
      <c r="Q36" s="634"/>
      <c r="R36" s="208"/>
      <c r="S36" s="430"/>
    </row>
    <row r="37" spans="1:19" ht="31.5" customHeight="1">
      <c r="A37" s="613"/>
      <c r="B37" s="219">
        <f>B36+1</f>
        <v>157</v>
      </c>
      <c r="C37" s="237" t="s">
        <v>234</v>
      </c>
      <c r="D37" s="248"/>
      <c r="E37" s="68"/>
      <c r="F37" s="68"/>
      <c r="G37" s="223"/>
      <c r="H37" s="224"/>
      <c r="I37" s="208"/>
      <c r="J37" s="149">
        <f t="shared" si="8"/>
        <v>0</v>
      </c>
      <c r="K37" s="240"/>
      <c r="L37" s="225"/>
      <c r="M37" s="436"/>
      <c r="N37" s="62"/>
      <c r="O37" s="131" t="str">
        <f t="shared" si="9"/>
        <v/>
      </c>
      <c r="P37" s="625"/>
      <c r="Q37" s="634"/>
      <c r="R37" s="208"/>
      <c r="S37" s="430"/>
    </row>
    <row r="38" spans="1:19">
      <c r="A38" s="613"/>
      <c r="B38" s="75"/>
      <c r="C38" s="99"/>
      <c r="D38" s="144"/>
      <c r="E38" s="77"/>
      <c r="F38" s="77"/>
      <c r="G38" s="77"/>
      <c r="H38" s="76"/>
      <c r="I38" s="203">
        <f>SUM(I35:I37)</f>
        <v>0</v>
      </c>
      <c r="J38" s="150">
        <f>SUM(J35:J37)</f>
        <v>0</v>
      </c>
      <c r="K38" s="493"/>
      <c r="L38" s="134"/>
      <c r="M38" s="227">
        <f>SUM(M35:M37)</f>
        <v>0</v>
      </c>
      <c r="N38" s="78">
        <f>SUM(N35:N37)</f>
        <v>0</v>
      </c>
      <c r="O38" s="79" t="str">
        <f>IFERROR(AVERAGE(O35:O37),"")</f>
        <v/>
      </c>
      <c r="P38" s="475" t="str">
        <f>IFERROR(AVERAGE(O35:O37),"")</f>
        <v/>
      </c>
      <c r="Q38" s="634"/>
      <c r="R38" s="203">
        <f>SUM(R35:R37)</f>
        <v>0</v>
      </c>
      <c r="S38" s="80">
        <f>SUM(S35:S37)</f>
        <v>0</v>
      </c>
    </row>
    <row r="39" spans="1:19" ht="30.75" customHeight="1">
      <c r="A39" s="486" t="s">
        <v>235</v>
      </c>
      <c r="B39" s="487"/>
      <c r="C39" s="487"/>
      <c r="D39" s="485"/>
      <c r="E39" s="422" t="s">
        <v>139</v>
      </c>
      <c r="F39" s="423" t="s">
        <v>140</v>
      </c>
      <c r="G39" s="423" t="s">
        <v>141</v>
      </c>
      <c r="H39" s="424" t="s">
        <v>142</v>
      </c>
      <c r="I39" s="425">
        <f>I44</f>
        <v>0</v>
      </c>
      <c r="J39" s="426">
        <f>J44</f>
        <v>0</v>
      </c>
      <c r="K39" s="494"/>
      <c r="L39" s="432"/>
      <c r="M39" s="434"/>
      <c r="N39" s="435"/>
      <c r="O39" s="428"/>
      <c r="P39" s="491"/>
      <c r="Q39" s="634"/>
      <c r="R39" s="425">
        <f>R44</f>
        <v>0</v>
      </c>
      <c r="S39" s="429">
        <f>S44</f>
        <v>0</v>
      </c>
    </row>
    <row r="40" spans="1:19" ht="30.65" customHeight="1">
      <c r="A40" s="583" t="s">
        <v>236</v>
      </c>
      <c r="B40" s="219">
        <f>B37+1</f>
        <v>158</v>
      </c>
      <c r="C40" s="236" t="s">
        <v>252</v>
      </c>
      <c r="D40" s="246"/>
      <c r="E40" s="68"/>
      <c r="F40" s="223"/>
      <c r="G40" s="223"/>
      <c r="H40" s="224"/>
      <c r="I40" s="208"/>
      <c r="J40" s="149">
        <f t="shared" ref="J40:J43" si="10">I40/623</f>
        <v>0</v>
      </c>
      <c r="K40" s="238"/>
      <c r="L40" s="225"/>
      <c r="M40" s="436"/>
      <c r="N40" s="62"/>
      <c r="O40" s="131" t="str">
        <f>IF(M40,MIN(1,N40/M40),"")</f>
        <v/>
      </c>
      <c r="P40" s="632"/>
      <c r="Q40" s="634"/>
      <c r="R40" s="208"/>
      <c r="S40" s="430"/>
    </row>
    <row r="41" spans="1:19" ht="40.5" customHeight="1">
      <c r="A41" s="583"/>
      <c r="B41" s="219">
        <f>B40+1</f>
        <v>159</v>
      </c>
      <c r="C41" s="237" t="s">
        <v>253</v>
      </c>
      <c r="D41" s="247"/>
      <c r="E41" s="68"/>
      <c r="F41" s="68"/>
      <c r="G41" s="223"/>
      <c r="H41" s="67"/>
      <c r="I41" s="208"/>
      <c r="J41" s="149">
        <f t="shared" si="10"/>
        <v>0</v>
      </c>
      <c r="K41" s="239"/>
      <c r="L41" s="225"/>
      <c r="M41" s="436"/>
      <c r="N41" s="62"/>
      <c r="O41" s="132" t="str">
        <f t="shared" ref="O41:O43" si="11">IF(M41,MIN(1,N41/M41),"")</f>
        <v/>
      </c>
      <c r="P41" s="625"/>
      <c r="Q41" s="634"/>
      <c r="R41" s="208"/>
      <c r="S41" s="430"/>
    </row>
    <row r="42" spans="1:19" ht="40.5" customHeight="1">
      <c r="A42" s="615"/>
      <c r="B42" s="219">
        <f t="shared" ref="B42:B43" si="12">B41+1</f>
        <v>160</v>
      </c>
      <c r="C42" s="237" t="s">
        <v>254</v>
      </c>
      <c r="D42" s="248"/>
      <c r="E42" s="68"/>
      <c r="F42" s="223"/>
      <c r="G42" s="223"/>
      <c r="H42" s="224"/>
      <c r="I42" s="208"/>
      <c r="J42" s="149">
        <f t="shared" si="10"/>
        <v>0</v>
      </c>
      <c r="K42" s="239"/>
      <c r="L42" s="225"/>
      <c r="M42" s="436"/>
      <c r="N42" s="62"/>
      <c r="O42" s="132" t="str">
        <f t="shared" si="11"/>
        <v/>
      </c>
      <c r="P42" s="625"/>
      <c r="Q42" s="634"/>
      <c r="R42" s="208"/>
      <c r="S42" s="430"/>
    </row>
    <row r="43" spans="1:19" ht="30.65" customHeight="1">
      <c r="A43" s="615"/>
      <c r="B43" s="219">
        <f t="shared" si="12"/>
        <v>161</v>
      </c>
      <c r="C43" s="222" t="s">
        <v>255</v>
      </c>
      <c r="D43" s="232"/>
      <c r="E43" s="68"/>
      <c r="F43" s="223"/>
      <c r="G43" s="223"/>
      <c r="H43" s="224"/>
      <c r="I43" s="208"/>
      <c r="J43" s="149">
        <f t="shared" si="10"/>
        <v>0</v>
      </c>
      <c r="K43" s="240"/>
      <c r="L43" s="225"/>
      <c r="M43" s="436"/>
      <c r="N43" s="62"/>
      <c r="O43" s="132" t="str">
        <f t="shared" si="11"/>
        <v/>
      </c>
      <c r="P43" s="625"/>
      <c r="Q43" s="634"/>
      <c r="R43" s="208"/>
      <c r="S43" s="430"/>
    </row>
    <row r="44" spans="1:19">
      <c r="A44" s="616"/>
      <c r="B44" s="63"/>
      <c r="C44" s="70"/>
      <c r="D44" s="134"/>
      <c r="E44" s="65"/>
      <c r="F44" s="65"/>
      <c r="G44" s="65"/>
      <c r="H44" s="64"/>
      <c r="I44" s="203">
        <f>SUM(I40:I43)</f>
        <v>0</v>
      </c>
      <c r="J44" s="150">
        <f>SUM(J40:J43)</f>
        <v>0</v>
      </c>
      <c r="K44" s="493"/>
      <c r="L44" s="134"/>
      <c r="M44" s="227">
        <f>SUM(M40:M43)</f>
        <v>0</v>
      </c>
      <c r="N44" s="78">
        <f>SUM(N40:N43)</f>
        <v>0</v>
      </c>
      <c r="O44" s="79" t="str">
        <f>IFERROR(AVERAGE(O40:O43),"")</f>
        <v/>
      </c>
      <c r="P44" s="475" t="str">
        <f>IFERROR(AVERAGE(O40:O43),"")</f>
        <v/>
      </c>
      <c r="Q44" s="475" t="str">
        <f>IFERROR(AVERAGE(O18:O22,O24:O32,O35:O37,O40:O43),"")</f>
        <v/>
      </c>
      <c r="R44" s="203">
        <f>SUM(R40:R43)</f>
        <v>0</v>
      </c>
      <c r="S44" s="80">
        <f>SUM(S40:S43)</f>
        <v>0</v>
      </c>
    </row>
    <row r="45" spans="1:19" ht="35.25" customHeight="1">
      <c r="A45" s="478" t="s">
        <v>237</v>
      </c>
      <c r="B45" s="479"/>
      <c r="C45" s="479"/>
      <c r="D45" s="479"/>
      <c r="E45" s="479"/>
      <c r="F45" s="479"/>
      <c r="G45" s="479"/>
      <c r="H45" s="480"/>
      <c r="I45" s="204">
        <f>I46+I55</f>
        <v>0</v>
      </c>
      <c r="J45" s="93">
        <f>J46+J55</f>
        <v>0</v>
      </c>
      <c r="K45" s="495"/>
      <c r="L45" s="137"/>
      <c r="M45" s="95"/>
      <c r="N45" s="96"/>
      <c r="O45" s="94"/>
      <c r="P45" s="94"/>
      <c r="Q45" s="97"/>
      <c r="R45" s="204">
        <f>R46+R55</f>
        <v>0</v>
      </c>
      <c r="S45" s="98">
        <f>S46+S55</f>
        <v>0</v>
      </c>
    </row>
    <row r="46" spans="1:19" ht="30.75" customHeight="1">
      <c r="A46" s="486" t="s">
        <v>238</v>
      </c>
      <c r="B46" s="487"/>
      <c r="C46" s="487"/>
      <c r="D46" s="485"/>
      <c r="E46" s="422" t="s">
        <v>139</v>
      </c>
      <c r="F46" s="423" t="s">
        <v>140</v>
      </c>
      <c r="G46" s="423" t="s">
        <v>141</v>
      </c>
      <c r="H46" s="424" t="s">
        <v>142</v>
      </c>
      <c r="I46" s="425">
        <f>I50+I54</f>
        <v>0</v>
      </c>
      <c r="J46" s="426">
        <f>J50+J54</f>
        <v>0</v>
      </c>
      <c r="K46" s="494"/>
      <c r="L46" s="432"/>
      <c r="M46" s="434"/>
      <c r="N46" s="435"/>
      <c r="O46" s="428"/>
      <c r="P46" s="491"/>
      <c r="Q46" s="492"/>
      <c r="R46" s="425">
        <f>R50+R54</f>
        <v>0</v>
      </c>
      <c r="S46" s="429">
        <f>S50+S54</f>
        <v>0</v>
      </c>
    </row>
    <row r="47" spans="1:19" ht="31.5" customHeight="1">
      <c r="A47" s="582" t="s">
        <v>239</v>
      </c>
      <c r="B47" s="219">
        <f>B43+1</f>
        <v>162</v>
      </c>
      <c r="C47" s="221" t="s">
        <v>256</v>
      </c>
      <c r="D47" s="230"/>
      <c r="E47" s="58"/>
      <c r="F47" s="223"/>
      <c r="G47" s="223"/>
      <c r="H47" s="224"/>
      <c r="I47" s="208"/>
      <c r="J47" s="149">
        <f t="shared" ref="J47:J49" si="13">I47/623</f>
        <v>0</v>
      </c>
      <c r="K47" s="238"/>
      <c r="L47" s="235"/>
      <c r="M47" s="229"/>
      <c r="N47" s="62"/>
      <c r="O47" s="131" t="str">
        <f t="shared" ref="O47:O49" si="14">IF(M47,MIN(1,N47/M47),"")</f>
        <v/>
      </c>
      <c r="P47" s="624"/>
      <c r="Q47" s="633"/>
      <c r="R47" s="208"/>
      <c r="S47" s="433"/>
    </row>
    <row r="48" spans="1:19" ht="36.75" customHeight="1">
      <c r="A48" s="596"/>
      <c r="B48" s="219">
        <f>B47+1</f>
        <v>163</v>
      </c>
      <c r="C48" s="222" t="s">
        <v>249</v>
      </c>
      <c r="D48" s="231"/>
      <c r="E48" s="68"/>
      <c r="F48" s="68"/>
      <c r="G48" s="68"/>
      <c r="H48" s="224"/>
      <c r="I48" s="208"/>
      <c r="J48" s="149">
        <f t="shared" si="13"/>
        <v>0</v>
      </c>
      <c r="K48" s="239"/>
      <c r="L48" s="225"/>
      <c r="M48" s="226"/>
      <c r="N48" s="62"/>
      <c r="O48" s="131" t="str">
        <f t="shared" si="14"/>
        <v/>
      </c>
      <c r="P48" s="625"/>
      <c r="Q48" s="634"/>
      <c r="R48" s="208"/>
      <c r="S48" s="430"/>
    </row>
    <row r="49" spans="1:19" ht="31.5" customHeight="1">
      <c r="A49" s="596"/>
      <c r="B49" s="219">
        <f>B48+1</f>
        <v>164</v>
      </c>
      <c r="C49" s="69" t="s">
        <v>250</v>
      </c>
      <c r="D49" s="154"/>
      <c r="E49" s="68"/>
      <c r="F49" s="68"/>
      <c r="G49" s="68"/>
      <c r="H49" s="67"/>
      <c r="I49" s="208"/>
      <c r="J49" s="149">
        <f t="shared" si="13"/>
        <v>0</v>
      </c>
      <c r="K49" s="240"/>
      <c r="L49" s="133"/>
      <c r="M49" s="226"/>
      <c r="N49" s="62"/>
      <c r="O49" s="131" t="str">
        <f t="shared" si="14"/>
        <v/>
      </c>
      <c r="P49" s="625"/>
      <c r="Q49" s="634"/>
      <c r="R49" s="208"/>
      <c r="S49" s="430"/>
    </row>
    <row r="50" spans="1:19">
      <c r="A50" s="597"/>
      <c r="B50" s="75"/>
      <c r="C50" s="99"/>
      <c r="D50" s="144"/>
      <c r="E50" s="77"/>
      <c r="F50" s="77"/>
      <c r="G50" s="77"/>
      <c r="H50" s="76"/>
      <c r="I50" s="203">
        <f>SUM(I47:I49)</f>
        <v>0</v>
      </c>
      <c r="J50" s="150">
        <f>SUM(J47:J49)</f>
        <v>0</v>
      </c>
      <c r="K50" s="493"/>
      <c r="L50" s="134"/>
      <c r="M50" s="227">
        <f>SUM(M47:M49)</f>
        <v>0</v>
      </c>
      <c r="N50" s="78">
        <f>SUM(N47:N49)</f>
        <v>0</v>
      </c>
      <c r="O50" s="79" t="str">
        <f>IFERROR(AVERAGE(O47:O49),"")</f>
        <v/>
      </c>
      <c r="P50" s="625"/>
      <c r="Q50" s="634"/>
      <c r="R50" s="203">
        <f>SUM(R47:R49)</f>
        <v>0</v>
      </c>
      <c r="S50" s="80">
        <f>SUM(S47:S49)</f>
        <v>0</v>
      </c>
    </row>
    <row r="51" spans="1:19" ht="31.5" customHeight="1">
      <c r="A51" s="585" t="s">
        <v>240</v>
      </c>
      <c r="B51" s="219">
        <f>B49+1</f>
        <v>165</v>
      </c>
      <c r="C51" s="222" t="s">
        <v>257</v>
      </c>
      <c r="D51" s="230"/>
      <c r="E51" s="68"/>
      <c r="F51" s="68"/>
      <c r="G51" s="68"/>
      <c r="H51" s="224"/>
      <c r="I51" s="208"/>
      <c r="J51" s="149">
        <f t="shared" ref="J51:J53" si="15">I51/623</f>
        <v>0</v>
      </c>
      <c r="K51" s="238"/>
      <c r="L51" s="225"/>
      <c r="M51" s="226"/>
      <c r="N51" s="62"/>
      <c r="O51" s="131" t="str">
        <f>IF(M51,MIN(1,N51/M51),"")</f>
        <v/>
      </c>
      <c r="P51" s="625"/>
      <c r="Q51" s="634"/>
      <c r="R51" s="208"/>
      <c r="S51" s="430"/>
    </row>
    <row r="52" spans="1:19" ht="31.5" customHeight="1">
      <c r="A52" s="586"/>
      <c r="B52" s="219">
        <f>B51+1</f>
        <v>166</v>
      </c>
      <c r="C52" s="69" t="s">
        <v>258</v>
      </c>
      <c r="D52" s="153"/>
      <c r="E52" s="68"/>
      <c r="F52" s="68"/>
      <c r="G52" s="68"/>
      <c r="H52" s="67"/>
      <c r="I52" s="208"/>
      <c r="J52" s="149">
        <f t="shared" si="15"/>
        <v>0</v>
      </c>
      <c r="K52" s="239"/>
      <c r="L52" s="133"/>
      <c r="M52" s="226"/>
      <c r="N52" s="62"/>
      <c r="O52" s="131" t="str">
        <f t="shared" ref="O52:O53" si="16">IF(M52,MIN(1,N52/M52),"")</f>
        <v/>
      </c>
      <c r="P52" s="625"/>
      <c r="Q52" s="634"/>
      <c r="R52" s="208"/>
      <c r="S52" s="430"/>
    </row>
    <row r="53" spans="1:19" ht="31.5" customHeight="1">
      <c r="A53" s="586"/>
      <c r="B53" s="219">
        <f>B52+1</f>
        <v>167</v>
      </c>
      <c r="C53" s="69" t="s">
        <v>259</v>
      </c>
      <c r="D53" s="154"/>
      <c r="E53" s="68"/>
      <c r="F53" s="68"/>
      <c r="G53" s="68"/>
      <c r="H53" s="67"/>
      <c r="I53" s="208"/>
      <c r="J53" s="149">
        <f t="shared" si="15"/>
        <v>0</v>
      </c>
      <c r="K53" s="240"/>
      <c r="L53" s="133"/>
      <c r="M53" s="226"/>
      <c r="N53" s="62"/>
      <c r="O53" s="131" t="str">
        <f t="shared" si="16"/>
        <v/>
      </c>
      <c r="P53" s="625"/>
      <c r="Q53" s="634"/>
      <c r="R53" s="208"/>
      <c r="S53" s="430"/>
    </row>
    <row r="54" spans="1:19">
      <c r="A54" s="587"/>
      <c r="B54" s="75"/>
      <c r="C54" s="99"/>
      <c r="D54" s="144"/>
      <c r="E54" s="77"/>
      <c r="F54" s="77"/>
      <c r="G54" s="77"/>
      <c r="H54" s="76"/>
      <c r="I54" s="203">
        <f>SUM(I51:I53)</f>
        <v>0</v>
      </c>
      <c r="J54" s="150">
        <f>SUM(J51:J53)</f>
        <v>0</v>
      </c>
      <c r="K54" s="493"/>
      <c r="L54" s="134"/>
      <c r="M54" s="227">
        <f>SUM(M51:M53)</f>
        <v>0</v>
      </c>
      <c r="N54" s="78">
        <f>SUM(N51:N53)</f>
        <v>0</v>
      </c>
      <c r="O54" s="79" t="str">
        <f>IFERROR(AVERAGE(O51:O53),"")</f>
        <v/>
      </c>
      <c r="P54" s="475" t="str">
        <f>IFERROR(AVERAGE(O47:O49,O51:O53),"")</f>
        <v/>
      </c>
      <c r="Q54" s="634"/>
      <c r="R54" s="203">
        <f>SUM(R51:R53)</f>
        <v>0</v>
      </c>
      <c r="S54" s="80">
        <f>SUM(S51:S53)</f>
        <v>0</v>
      </c>
    </row>
    <row r="55" spans="1:19" ht="30.75" customHeight="1">
      <c r="A55" s="486" t="s">
        <v>241</v>
      </c>
      <c r="B55" s="487"/>
      <c r="C55" s="487"/>
      <c r="D55" s="485"/>
      <c r="E55" s="422" t="s">
        <v>139</v>
      </c>
      <c r="F55" s="423" t="s">
        <v>140</v>
      </c>
      <c r="G55" s="423" t="s">
        <v>141</v>
      </c>
      <c r="H55" s="424" t="s">
        <v>142</v>
      </c>
      <c r="I55" s="425">
        <f>I59+I63</f>
        <v>0</v>
      </c>
      <c r="J55" s="426">
        <f>J59+J63</f>
        <v>0</v>
      </c>
      <c r="K55" s="494"/>
      <c r="L55" s="432"/>
      <c r="M55" s="434"/>
      <c r="N55" s="435"/>
      <c r="O55" s="428"/>
      <c r="P55" s="491"/>
      <c r="Q55" s="634"/>
      <c r="R55" s="425">
        <f>R59+R63</f>
        <v>0</v>
      </c>
      <c r="S55" s="429">
        <f>S59+S63</f>
        <v>0</v>
      </c>
    </row>
    <row r="56" spans="1:19" ht="30.65" customHeight="1">
      <c r="A56" s="612" t="s">
        <v>242</v>
      </c>
      <c r="B56" s="219">
        <f>B53+1</f>
        <v>168</v>
      </c>
      <c r="C56" s="222" t="s">
        <v>260</v>
      </c>
      <c r="D56" s="230"/>
      <c r="E56" s="68"/>
      <c r="F56" s="68"/>
      <c r="G56" s="223"/>
      <c r="H56" s="224"/>
      <c r="I56" s="208"/>
      <c r="J56" s="149">
        <f t="shared" ref="J56:J58" si="17">I56/623</f>
        <v>0</v>
      </c>
      <c r="K56" s="238"/>
      <c r="L56" s="225"/>
      <c r="M56" s="436"/>
      <c r="N56" s="62"/>
      <c r="O56" s="131" t="str">
        <f t="shared" ref="O56:O58" si="18">IF(M56,MIN(1,N56/M56),"")</f>
        <v/>
      </c>
      <c r="P56" s="632"/>
      <c r="Q56" s="634"/>
      <c r="R56" s="208"/>
      <c r="S56" s="430"/>
    </row>
    <row r="57" spans="1:19" ht="30.65" customHeight="1">
      <c r="A57" s="613"/>
      <c r="B57" s="219">
        <f>B56+1</f>
        <v>169</v>
      </c>
      <c r="C57" s="69" t="s">
        <v>261</v>
      </c>
      <c r="D57" s="153"/>
      <c r="E57" s="68"/>
      <c r="F57" s="68"/>
      <c r="G57" s="223"/>
      <c r="H57" s="224"/>
      <c r="I57" s="208"/>
      <c r="J57" s="149">
        <f t="shared" si="17"/>
        <v>0</v>
      </c>
      <c r="K57" s="239"/>
      <c r="L57" s="225"/>
      <c r="M57" s="436"/>
      <c r="N57" s="62"/>
      <c r="O57" s="131" t="str">
        <f t="shared" si="18"/>
        <v/>
      </c>
      <c r="P57" s="625"/>
      <c r="Q57" s="634"/>
      <c r="R57" s="208"/>
      <c r="S57" s="430"/>
    </row>
    <row r="58" spans="1:19" ht="30.65" customHeight="1">
      <c r="A58" s="613"/>
      <c r="B58" s="219">
        <f>B57+1</f>
        <v>170</v>
      </c>
      <c r="C58" s="69" t="s">
        <v>262</v>
      </c>
      <c r="D58" s="154"/>
      <c r="E58" s="68"/>
      <c r="F58" s="68"/>
      <c r="G58" s="68"/>
      <c r="H58" s="224"/>
      <c r="I58" s="208"/>
      <c r="J58" s="149">
        <f t="shared" si="17"/>
        <v>0</v>
      </c>
      <c r="K58" s="240"/>
      <c r="L58" s="225"/>
      <c r="M58" s="436"/>
      <c r="N58" s="62"/>
      <c r="O58" s="131" t="str">
        <f t="shared" si="18"/>
        <v/>
      </c>
      <c r="P58" s="625"/>
      <c r="Q58" s="634"/>
      <c r="R58" s="208"/>
      <c r="S58" s="430"/>
    </row>
    <row r="59" spans="1:19">
      <c r="A59" s="613"/>
      <c r="B59" s="75"/>
      <c r="C59" s="99"/>
      <c r="D59" s="144"/>
      <c r="E59" s="77"/>
      <c r="F59" s="77"/>
      <c r="G59" s="77"/>
      <c r="H59" s="76"/>
      <c r="I59" s="203">
        <f>SUM(I56:I58)</f>
        <v>0</v>
      </c>
      <c r="J59" s="150">
        <f>SUM(J56:J58)</f>
        <v>0</v>
      </c>
      <c r="K59" s="493"/>
      <c r="L59" s="134"/>
      <c r="M59" s="227">
        <f>SUM(M56:M58)</f>
        <v>0</v>
      </c>
      <c r="N59" s="78">
        <f>SUM(N56:N58)</f>
        <v>0</v>
      </c>
      <c r="O59" s="79" t="str">
        <f>IFERROR(AVERAGE(O56:O58),"")</f>
        <v/>
      </c>
      <c r="P59" s="625"/>
      <c r="Q59" s="634"/>
      <c r="R59" s="203">
        <f>SUM(R56:R58)</f>
        <v>0</v>
      </c>
      <c r="S59" s="80">
        <f>SUM(S56:S58)</f>
        <v>0</v>
      </c>
    </row>
    <row r="60" spans="1:19" ht="30.65" customHeight="1">
      <c r="A60" s="614" t="s">
        <v>243</v>
      </c>
      <c r="B60" s="219">
        <f>B58+1</f>
        <v>171</v>
      </c>
      <c r="C60" s="222" t="s">
        <v>263</v>
      </c>
      <c r="D60" s="230"/>
      <c r="E60" s="68"/>
      <c r="F60" s="68"/>
      <c r="G60" s="68"/>
      <c r="H60" s="224"/>
      <c r="I60" s="208"/>
      <c r="J60" s="149">
        <f t="shared" ref="J60:J62" si="19">I60/623</f>
        <v>0</v>
      </c>
      <c r="K60" s="238"/>
      <c r="L60" s="225"/>
      <c r="M60" s="436"/>
      <c r="N60" s="62"/>
      <c r="O60" s="131" t="str">
        <f t="shared" ref="O60:O62" si="20">IF(M60,MIN(1,N60/M60),"")</f>
        <v/>
      </c>
      <c r="P60" s="625"/>
      <c r="Q60" s="634"/>
      <c r="R60" s="208"/>
      <c r="S60" s="430"/>
    </row>
    <row r="61" spans="1:19" ht="30.65" customHeight="1">
      <c r="A61" s="613"/>
      <c r="B61" s="219">
        <f>B60+1</f>
        <v>172</v>
      </c>
      <c r="C61" s="222" t="s">
        <v>264</v>
      </c>
      <c r="D61" s="231"/>
      <c r="E61" s="68"/>
      <c r="F61" s="68"/>
      <c r="G61" s="68"/>
      <c r="H61" s="224"/>
      <c r="I61" s="208"/>
      <c r="J61" s="149">
        <f t="shared" si="19"/>
        <v>0</v>
      </c>
      <c r="K61" s="239"/>
      <c r="L61" s="225"/>
      <c r="M61" s="436"/>
      <c r="N61" s="62"/>
      <c r="O61" s="131" t="str">
        <f t="shared" si="20"/>
        <v/>
      </c>
      <c r="P61" s="625"/>
      <c r="Q61" s="634"/>
      <c r="R61" s="208"/>
      <c r="S61" s="430"/>
    </row>
    <row r="62" spans="1:19" ht="30.65" customHeight="1">
      <c r="A62" s="613"/>
      <c r="B62" s="219">
        <f>B61+1</f>
        <v>173</v>
      </c>
      <c r="C62" s="69" t="s">
        <v>265</v>
      </c>
      <c r="D62" s="154"/>
      <c r="E62" s="68"/>
      <c r="F62" s="68"/>
      <c r="G62" s="68"/>
      <c r="H62" s="67"/>
      <c r="I62" s="208"/>
      <c r="J62" s="149">
        <f t="shared" si="19"/>
        <v>0</v>
      </c>
      <c r="K62" s="240"/>
      <c r="L62" s="437"/>
      <c r="M62" s="436"/>
      <c r="N62" s="62"/>
      <c r="O62" s="131" t="str">
        <f t="shared" si="20"/>
        <v/>
      </c>
      <c r="P62" s="625"/>
      <c r="Q62" s="634"/>
      <c r="R62" s="208"/>
      <c r="S62" s="430"/>
    </row>
    <row r="63" spans="1:19">
      <c r="A63" s="613"/>
      <c r="B63" s="75"/>
      <c r="C63" s="99"/>
      <c r="D63" s="144"/>
      <c r="E63" s="77"/>
      <c r="F63" s="77"/>
      <c r="G63" s="77"/>
      <c r="H63" s="76"/>
      <c r="I63" s="203">
        <f>SUM(I60:I62)</f>
        <v>0</v>
      </c>
      <c r="J63" s="150">
        <f>SUM(J60:J62)</f>
        <v>0</v>
      </c>
      <c r="K63" s="493"/>
      <c r="L63" s="134"/>
      <c r="M63" s="227">
        <f>SUM(M60:M62)</f>
        <v>0</v>
      </c>
      <c r="N63" s="78">
        <f>SUM(N60:N62)</f>
        <v>0</v>
      </c>
      <c r="O63" s="79" t="str">
        <f>IFERROR(AVERAGE(O60:O62),"")</f>
        <v/>
      </c>
      <c r="P63" s="475" t="str">
        <f>IFERROR(AVERAGE(O56:O58,O60:O62),"")</f>
        <v/>
      </c>
      <c r="Q63" s="476" t="str">
        <f>IFERROR(AVERAGE(O47:O49,O51:O53,O56:O58,O60:O62),"")</f>
        <v/>
      </c>
      <c r="R63" s="203">
        <f>SUM(R60:R62)</f>
        <v>0</v>
      </c>
      <c r="S63" s="80">
        <f>SUM(S60:S62)</f>
        <v>0</v>
      </c>
    </row>
    <row r="64" spans="1:19" ht="35.25" customHeight="1">
      <c r="A64" s="478" t="s">
        <v>244</v>
      </c>
      <c r="B64" s="479"/>
      <c r="C64" s="479"/>
      <c r="D64" s="479"/>
      <c r="E64" s="479"/>
      <c r="F64" s="479"/>
      <c r="G64" s="479"/>
      <c r="H64" s="480"/>
      <c r="I64" s="204">
        <f>I65</f>
        <v>0</v>
      </c>
      <c r="J64" s="93">
        <f>J65</f>
        <v>0</v>
      </c>
      <c r="K64" s="495"/>
      <c r="L64" s="137"/>
      <c r="M64" s="95"/>
      <c r="N64" s="96"/>
      <c r="O64" s="94"/>
      <c r="P64" s="94"/>
      <c r="Q64" s="97"/>
      <c r="R64" s="204">
        <f>R65</f>
        <v>0</v>
      </c>
      <c r="S64" s="98">
        <f>S65</f>
        <v>0</v>
      </c>
    </row>
    <row r="65" spans="1:19" ht="30.75" customHeight="1">
      <c r="A65" s="486" t="s">
        <v>245</v>
      </c>
      <c r="B65" s="487"/>
      <c r="C65" s="487"/>
      <c r="D65" s="485"/>
      <c r="E65" s="422" t="s">
        <v>139</v>
      </c>
      <c r="F65" s="423" t="s">
        <v>140</v>
      </c>
      <c r="G65" s="423" t="s">
        <v>141</v>
      </c>
      <c r="H65" s="424" t="s">
        <v>142</v>
      </c>
      <c r="I65" s="425">
        <f>I73+I76+I79</f>
        <v>0</v>
      </c>
      <c r="J65" s="426">
        <f>J73+J76+J79</f>
        <v>0</v>
      </c>
      <c r="K65" s="494"/>
      <c r="L65" s="432"/>
      <c r="M65" s="434"/>
      <c r="N65" s="435"/>
      <c r="O65" s="428"/>
      <c r="P65" s="491"/>
      <c r="Q65" s="492"/>
      <c r="R65" s="425">
        <f>R73+R76+R79</f>
        <v>0</v>
      </c>
      <c r="S65" s="429">
        <f>S73+S76+S79</f>
        <v>0</v>
      </c>
    </row>
    <row r="66" spans="1:19" ht="31.5" customHeight="1">
      <c r="A66" s="582" t="s">
        <v>246</v>
      </c>
      <c r="B66" s="219">
        <f>B62+1</f>
        <v>174</v>
      </c>
      <c r="C66" s="221" t="s">
        <v>266</v>
      </c>
      <c r="D66" s="230"/>
      <c r="E66" s="58"/>
      <c r="F66" s="68"/>
      <c r="G66" s="223"/>
      <c r="H66" s="224"/>
      <c r="I66" s="208"/>
      <c r="J66" s="149">
        <f t="shared" ref="J66:J72" si="21">I66/623</f>
        <v>0</v>
      </c>
      <c r="K66" s="238"/>
      <c r="L66" s="235"/>
      <c r="M66" s="229"/>
      <c r="N66" s="62"/>
      <c r="O66" s="131" t="str">
        <f t="shared" ref="O66:O72" si="22">IF(M66,MIN(1,N66/M66),"")</f>
        <v/>
      </c>
      <c r="P66" s="624"/>
      <c r="Q66" s="624"/>
      <c r="R66" s="208"/>
      <c r="S66" s="433"/>
    </row>
    <row r="67" spans="1:19" ht="31.5" customHeight="1">
      <c r="A67" s="596"/>
      <c r="B67" s="219">
        <f>B66+1</f>
        <v>175</v>
      </c>
      <c r="C67" s="222" t="s">
        <v>267</v>
      </c>
      <c r="D67" s="231"/>
      <c r="E67" s="58"/>
      <c r="F67" s="223"/>
      <c r="G67" s="223"/>
      <c r="H67" s="224"/>
      <c r="I67" s="208"/>
      <c r="J67" s="149">
        <f t="shared" si="21"/>
        <v>0</v>
      </c>
      <c r="K67" s="239"/>
      <c r="L67" s="225"/>
      <c r="M67" s="226"/>
      <c r="N67" s="62"/>
      <c r="O67" s="131" t="str">
        <f t="shared" si="22"/>
        <v/>
      </c>
      <c r="P67" s="625"/>
      <c r="Q67" s="625"/>
      <c r="R67" s="208"/>
      <c r="S67" s="430"/>
    </row>
    <row r="68" spans="1:19" ht="31.5" customHeight="1">
      <c r="A68" s="596"/>
      <c r="B68" s="219">
        <f t="shared" ref="B68:B72" si="23">B67+1</f>
        <v>176</v>
      </c>
      <c r="C68" s="222" t="s">
        <v>268</v>
      </c>
      <c r="D68" s="231"/>
      <c r="E68" s="58"/>
      <c r="F68" s="68"/>
      <c r="G68" s="223"/>
      <c r="H68" s="224"/>
      <c r="I68" s="208"/>
      <c r="J68" s="149">
        <f t="shared" si="21"/>
        <v>0</v>
      </c>
      <c r="K68" s="239"/>
      <c r="L68" s="225"/>
      <c r="M68" s="226"/>
      <c r="N68" s="62"/>
      <c r="O68" s="131" t="str">
        <f t="shared" si="22"/>
        <v/>
      </c>
      <c r="P68" s="625"/>
      <c r="Q68" s="625"/>
      <c r="R68" s="208"/>
      <c r="S68" s="430"/>
    </row>
    <row r="69" spans="1:19" ht="31.5" customHeight="1">
      <c r="A69" s="596"/>
      <c r="B69" s="219">
        <f t="shared" si="23"/>
        <v>177</v>
      </c>
      <c r="C69" s="222" t="s">
        <v>269</v>
      </c>
      <c r="D69" s="231"/>
      <c r="E69" s="58"/>
      <c r="F69" s="68"/>
      <c r="G69" s="68"/>
      <c r="H69" s="224"/>
      <c r="I69" s="208"/>
      <c r="J69" s="149">
        <f t="shared" si="21"/>
        <v>0</v>
      </c>
      <c r="K69" s="239"/>
      <c r="L69" s="225"/>
      <c r="M69" s="226"/>
      <c r="N69" s="62"/>
      <c r="O69" s="131" t="str">
        <f t="shared" si="22"/>
        <v/>
      </c>
      <c r="P69" s="625"/>
      <c r="Q69" s="625"/>
      <c r="R69" s="208"/>
      <c r="S69" s="430"/>
    </row>
    <row r="70" spans="1:19" ht="31.5" customHeight="1">
      <c r="A70" s="596"/>
      <c r="B70" s="219">
        <f t="shared" si="23"/>
        <v>178</v>
      </c>
      <c r="C70" s="222" t="s">
        <v>270</v>
      </c>
      <c r="D70" s="231"/>
      <c r="E70" s="58"/>
      <c r="F70" s="223"/>
      <c r="G70" s="223"/>
      <c r="H70" s="224"/>
      <c r="I70" s="208"/>
      <c r="J70" s="149">
        <f t="shared" si="21"/>
        <v>0</v>
      </c>
      <c r="K70" s="239"/>
      <c r="L70" s="225"/>
      <c r="M70" s="226"/>
      <c r="N70" s="62"/>
      <c r="O70" s="131" t="str">
        <f t="shared" si="22"/>
        <v/>
      </c>
      <c r="P70" s="625"/>
      <c r="Q70" s="625"/>
      <c r="R70" s="208"/>
      <c r="S70" s="430"/>
    </row>
    <row r="71" spans="1:19" ht="31.5" customHeight="1">
      <c r="A71" s="596"/>
      <c r="B71" s="219">
        <f t="shared" si="23"/>
        <v>179</v>
      </c>
      <c r="C71" s="222" t="s">
        <v>271</v>
      </c>
      <c r="D71" s="231"/>
      <c r="E71" s="68"/>
      <c r="F71" s="223"/>
      <c r="G71" s="223"/>
      <c r="H71" s="224"/>
      <c r="I71" s="208"/>
      <c r="J71" s="149">
        <f t="shared" si="21"/>
        <v>0</v>
      </c>
      <c r="K71" s="239"/>
      <c r="L71" s="225"/>
      <c r="M71" s="226"/>
      <c r="N71" s="62"/>
      <c r="O71" s="131" t="str">
        <f t="shared" si="22"/>
        <v/>
      </c>
      <c r="P71" s="625"/>
      <c r="Q71" s="625"/>
      <c r="R71" s="208"/>
      <c r="S71" s="430"/>
    </row>
    <row r="72" spans="1:19" ht="31.5" customHeight="1">
      <c r="A72" s="596"/>
      <c r="B72" s="219">
        <f t="shared" si="23"/>
        <v>180</v>
      </c>
      <c r="C72" s="222" t="s">
        <v>272</v>
      </c>
      <c r="D72" s="232"/>
      <c r="E72" s="68"/>
      <c r="F72" s="223"/>
      <c r="G72" s="223"/>
      <c r="H72" s="224"/>
      <c r="I72" s="208"/>
      <c r="J72" s="149">
        <f t="shared" si="21"/>
        <v>0</v>
      </c>
      <c r="K72" s="240"/>
      <c r="L72" s="225"/>
      <c r="M72" s="226"/>
      <c r="N72" s="62"/>
      <c r="O72" s="131" t="str">
        <f t="shared" si="22"/>
        <v/>
      </c>
      <c r="P72" s="625"/>
      <c r="Q72" s="625"/>
      <c r="R72" s="208"/>
      <c r="S72" s="430"/>
    </row>
    <row r="73" spans="1:19">
      <c r="A73" s="597"/>
      <c r="B73" s="75"/>
      <c r="C73" s="99"/>
      <c r="D73" s="144"/>
      <c r="E73" s="77"/>
      <c r="F73" s="77"/>
      <c r="G73" s="77"/>
      <c r="H73" s="76"/>
      <c r="I73" s="203">
        <f>SUM(I66:I72)</f>
        <v>0</v>
      </c>
      <c r="J73" s="150">
        <f>SUM(J66:J72)</f>
        <v>0</v>
      </c>
      <c r="K73" s="493"/>
      <c r="L73" s="134"/>
      <c r="M73" s="227">
        <f>SUM(M66:M72)</f>
        <v>0</v>
      </c>
      <c r="N73" s="78">
        <f>SUM(N66:N72)</f>
        <v>0</v>
      </c>
      <c r="O73" s="79" t="str">
        <f>IFERROR(AVERAGE(O66:O72),"")</f>
        <v/>
      </c>
      <c r="P73" s="625"/>
      <c r="Q73" s="625"/>
      <c r="R73" s="203">
        <f>SUM(R66:R72)</f>
        <v>0</v>
      </c>
      <c r="S73" s="80">
        <f>SUM(S66:S72)</f>
        <v>0</v>
      </c>
    </row>
    <row r="74" spans="1:19" ht="31.5" customHeight="1">
      <c r="A74" s="585" t="s">
        <v>247</v>
      </c>
      <c r="B74" s="219">
        <f>B72+1</f>
        <v>181</v>
      </c>
      <c r="C74" s="222" t="s">
        <v>273</v>
      </c>
      <c r="D74" s="230"/>
      <c r="E74" s="68"/>
      <c r="F74" s="68"/>
      <c r="G74" s="68"/>
      <c r="H74" s="224"/>
      <c r="I74" s="208"/>
      <c r="J74" s="149">
        <f t="shared" ref="J74:J75" si="24">I74/623</f>
        <v>0</v>
      </c>
      <c r="K74" s="238"/>
      <c r="L74" s="225"/>
      <c r="M74" s="226"/>
      <c r="N74" s="62"/>
      <c r="O74" s="131" t="str">
        <f>IF(M74,MIN(1,N74/M74),"")</f>
        <v/>
      </c>
      <c r="P74" s="625"/>
      <c r="Q74" s="625"/>
      <c r="R74" s="208"/>
      <c r="S74" s="430"/>
    </row>
    <row r="75" spans="1:19" ht="31.5" customHeight="1">
      <c r="A75" s="586"/>
      <c r="B75" s="219">
        <f>B74+1</f>
        <v>182</v>
      </c>
      <c r="C75" s="222" t="s">
        <v>274</v>
      </c>
      <c r="D75" s="154"/>
      <c r="E75" s="68"/>
      <c r="F75" s="68"/>
      <c r="G75" s="68"/>
      <c r="H75" s="67"/>
      <c r="I75" s="208"/>
      <c r="J75" s="149">
        <f t="shared" si="24"/>
        <v>0</v>
      </c>
      <c r="K75" s="239"/>
      <c r="L75" s="133"/>
      <c r="M75" s="226"/>
      <c r="N75" s="62"/>
      <c r="O75" s="131" t="str">
        <f t="shared" ref="O75" si="25">IF(M75,MIN(1,N75/M75),"")</f>
        <v/>
      </c>
      <c r="P75" s="625"/>
      <c r="Q75" s="625"/>
      <c r="R75" s="208"/>
      <c r="S75" s="430"/>
    </row>
    <row r="76" spans="1:19">
      <c r="A76" s="587"/>
      <c r="B76" s="75"/>
      <c r="C76" s="99"/>
      <c r="D76" s="144"/>
      <c r="E76" s="77"/>
      <c r="F76" s="77"/>
      <c r="G76" s="77"/>
      <c r="H76" s="76"/>
      <c r="I76" s="203">
        <f>SUM(I74:I75)</f>
        <v>0</v>
      </c>
      <c r="J76" s="150">
        <f>SUM(J74:J75)</f>
        <v>0</v>
      </c>
      <c r="K76" s="493"/>
      <c r="L76" s="134"/>
      <c r="M76" s="227">
        <f>SUM(M74:M75)</f>
        <v>0</v>
      </c>
      <c r="N76" s="78">
        <f>SUM(N74:N75)</f>
        <v>0</v>
      </c>
      <c r="O76" s="79" t="str">
        <f>IFERROR(AVERAGE(O74:O75),"")</f>
        <v/>
      </c>
      <c r="P76" s="625"/>
      <c r="Q76" s="625"/>
      <c r="R76" s="203">
        <f>SUM(R74:R75)</f>
        <v>0</v>
      </c>
      <c r="S76" s="80">
        <f>SUM(S74:S75)</f>
        <v>0</v>
      </c>
    </row>
    <row r="77" spans="1:19" ht="31.5" customHeight="1">
      <c r="A77" s="612" t="s">
        <v>248</v>
      </c>
      <c r="B77" s="219">
        <f>B75+1</f>
        <v>183</v>
      </c>
      <c r="C77" s="222" t="s">
        <v>275</v>
      </c>
      <c r="D77" s="230"/>
      <c r="E77" s="68"/>
      <c r="F77" s="68"/>
      <c r="G77" s="68"/>
      <c r="H77" s="224"/>
      <c r="I77" s="208"/>
      <c r="J77" s="149">
        <f t="shared" ref="J77:J78" si="26">I77/623</f>
        <v>0</v>
      </c>
      <c r="K77" s="238"/>
      <c r="L77" s="225"/>
      <c r="M77" s="436"/>
      <c r="N77" s="62"/>
      <c r="O77" s="131" t="str">
        <f t="shared" ref="O77:O78" si="27">IF(M77,MIN(1,N77/M77),"")</f>
        <v/>
      </c>
      <c r="P77" s="625"/>
      <c r="Q77" s="625"/>
      <c r="R77" s="208"/>
      <c r="S77" s="430"/>
    </row>
    <row r="78" spans="1:19" ht="31.5" customHeight="1">
      <c r="A78" s="613"/>
      <c r="B78" s="219">
        <f>B77+1</f>
        <v>184</v>
      </c>
      <c r="C78" s="69" t="s">
        <v>276</v>
      </c>
      <c r="D78" s="154"/>
      <c r="E78" s="68"/>
      <c r="F78" s="68"/>
      <c r="G78" s="68"/>
      <c r="H78" s="67"/>
      <c r="I78" s="208"/>
      <c r="J78" s="149">
        <f t="shared" si="26"/>
        <v>0</v>
      </c>
      <c r="K78" s="239"/>
      <c r="L78" s="437"/>
      <c r="M78" s="436"/>
      <c r="N78" s="62"/>
      <c r="O78" s="131" t="str">
        <f t="shared" si="27"/>
        <v/>
      </c>
      <c r="P78" s="626"/>
      <c r="Q78" s="626"/>
      <c r="R78" s="208"/>
      <c r="S78" s="430"/>
    </row>
    <row r="79" spans="1:19">
      <c r="A79" s="613"/>
      <c r="B79" s="75"/>
      <c r="C79" s="99"/>
      <c r="D79" s="144"/>
      <c r="E79" s="77"/>
      <c r="F79" s="77"/>
      <c r="G79" s="77"/>
      <c r="H79" s="76"/>
      <c r="I79" s="203">
        <f>SUM(I77:I78)</f>
        <v>0</v>
      </c>
      <c r="J79" s="150">
        <f>SUM(J77:J78)</f>
        <v>0</v>
      </c>
      <c r="K79" s="493"/>
      <c r="L79" s="134"/>
      <c r="M79" s="227">
        <f>SUM(M77:M78)</f>
        <v>0</v>
      </c>
      <c r="N79" s="78">
        <f>SUM(N77:N78)</f>
        <v>0</v>
      </c>
      <c r="O79" s="79" t="str">
        <f>IFERROR(AVERAGE(O77:O78),"")</f>
        <v/>
      </c>
      <c r="P79" s="475" t="str">
        <f>IFERROR(AVERAGE(O66:O72,O74:O75,O77:O78),"")</f>
        <v/>
      </c>
      <c r="Q79" s="476" t="str">
        <f>IFERROR(AVERAGE(O66:O72,O74:O75,O77:O78),"")</f>
        <v/>
      </c>
      <c r="R79" s="203">
        <f>SUM(R77:R78)</f>
        <v>0</v>
      </c>
      <c r="S79" s="80">
        <f>SUM(S77:S78)</f>
        <v>0</v>
      </c>
    </row>
    <row r="80" spans="1:19" ht="35.25" customHeight="1">
      <c r="A80" s="478" t="s">
        <v>110</v>
      </c>
      <c r="B80" s="479"/>
      <c r="C80" s="479"/>
      <c r="D80" s="479"/>
      <c r="E80" s="479"/>
      <c r="F80" s="479"/>
      <c r="G80" s="479"/>
      <c r="H80" s="480"/>
      <c r="I80" s="204">
        <f>I81</f>
        <v>0</v>
      </c>
      <c r="J80" s="93">
        <f>J81</f>
        <v>0</v>
      </c>
      <c r="K80" s="495"/>
      <c r="L80" s="137"/>
      <c r="M80" s="95"/>
      <c r="N80" s="96"/>
      <c r="O80" s="94"/>
      <c r="P80" s="94"/>
      <c r="Q80" s="97"/>
      <c r="R80" s="204">
        <f>R81</f>
        <v>0</v>
      </c>
      <c r="S80" s="98">
        <f>S81</f>
        <v>0</v>
      </c>
    </row>
    <row r="81" spans="1:19" ht="30.65" customHeight="1">
      <c r="A81" s="486" t="s">
        <v>277</v>
      </c>
      <c r="B81" s="487"/>
      <c r="C81" s="487"/>
      <c r="D81" s="485"/>
      <c r="E81" s="422" t="s">
        <v>139</v>
      </c>
      <c r="F81" s="423" t="s">
        <v>140</v>
      </c>
      <c r="G81" s="423" t="s">
        <v>141</v>
      </c>
      <c r="H81" s="424" t="s">
        <v>142</v>
      </c>
      <c r="I81" s="425">
        <f>I85+I89+I92</f>
        <v>0</v>
      </c>
      <c r="J81" s="426">
        <f>J85+J89+J92</f>
        <v>0</v>
      </c>
      <c r="K81" s="494"/>
      <c r="L81" s="432"/>
      <c r="M81" s="434"/>
      <c r="N81" s="435"/>
      <c r="O81" s="428"/>
      <c r="P81" s="491"/>
      <c r="Q81" s="492"/>
      <c r="R81" s="425">
        <f>R85+R89+R92</f>
        <v>0</v>
      </c>
      <c r="S81" s="429">
        <f>S85+S89+S92</f>
        <v>0</v>
      </c>
    </row>
    <row r="82" spans="1:19" ht="30.65" customHeight="1">
      <c r="A82" s="582" t="s">
        <v>149</v>
      </c>
      <c r="B82" s="219">
        <f>B78+1</f>
        <v>185</v>
      </c>
      <c r="C82" s="222" t="s">
        <v>150</v>
      </c>
      <c r="D82" s="230"/>
      <c r="E82" s="68"/>
      <c r="F82" s="223"/>
      <c r="G82" s="68"/>
      <c r="H82" s="67"/>
      <c r="I82" s="208"/>
      <c r="J82" s="149">
        <f t="shared" ref="J82:J91" si="28">I82/623</f>
        <v>0</v>
      </c>
      <c r="K82" s="238"/>
      <c r="L82" s="225"/>
      <c r="M82" s="436"/>
      <c r="N82" s="62"/>
      <c r="O82" s="131" t="str">
        <f t="shared" ref="O82:O84" si="29">IF(M82,MIN(1,N82/M82),"")</f>
        <v/>
      </c>
      <c r="P82" s="624"/>
      <c r="Q82" s="627"/>
      <c r="R82" s="208"/>
      <c r="S82" s="430"/>
    </row>
    <row r="83" spans="1:19" ht="30.65" customHeight="1">
      <c r="A83" s="593"/>
      <c r="B83" s="219">
        <f>B82+1</f>
        <v>186</v>
      </c>
      <c r="C83" s="222" t="s">
        <v>151</v>
      </c>
      <c r="D83" s="231"/>
      <c r="E83" s="68"/>
      <c r="F83" s="223"/>
      <c r="G83" s="223"/>
      <c r="H83" s="224"/>
      <c r="I83" s="208"/>
      <c r="J83" s="149">
        <f t="shared" si="28"/>
        <v>0</v>
      </c>
      <c r="K83" s="239"/>
      <c r="L83" s="225"/>
      <c r="M83" s="436"/>
      <c r="N83" s="62"/>
      <c r="O83" s="131" t="str">
        <f t="shared" si="29"/>
        <v/>
      </c>
      <c r="P83" s="625"/>
      <c r="Q83" s="625"/>
      <c r="R83" s="208"/>
      <c r="S83" s="430"/>
    </row>
    <row r="84" spans="1:19" ht="30.65" customHeight="1">
      <c r="A84" s="593"/>
      <c r="B84" s="219">
        <f>B83+1</f>
        <v>187</v>
      </c>
      <c r="C84" s="222" t="s">
        <v>152</v>
      </c>
      <c r="D84" s="232"/>
      <c r="E84" s="68"/>
      <c r="F84" s="223"/>
      <c r="G84" s="223"/>
      <c r="H84" s="224"/>
      <c r="I84" s="208"/>
      <c r="J84" s="149">
        <f t="shared" si="28"/>
        <v>0</v>
      </c>
      <c r="K84" s="240"/>
      <c r="L84" s="225"/>
      <c r="M84" s="436"/>
      <c r="N84" s="62"/>
      <c r="O84" s="131" t="str">
        <f t="shared" si="29"/>
        <v/>
      </c>
      <c r="P84" s="625"/>
      <c r="Q84" s="625"/>
      <c r="R84" s="208"/>
      <c r="S84" s="430"/>
    </row>
    <row r="85" spans="1:19">
      <c r="A85" s="623"/>
      <c r="B85" s="75"/>
      <c r="C85" s="99"/>
      <c r="D85" s="144"/>
      <c r="E85" s="77"/>
      <c r="F85" s="77"/>
      <c r="G85" s="77"/>
      <c r="H85" s="76"/>
      <c r="I85" s="203">
        <f>SUM(I82:I84)</f>
        <v>0</v>
      </c>
      <c r="J85" s="150">
        <f>SUM(J82:J84)</f>
        <v>0</v>
      </c>
      <c r="K85" s="493"/>
      <c r="L85" s="134"/>
      <c r="M85" s="227">
        <f>SUM(M82:M84)</f>
        <v>0</v>
      </c>
      <c r="N85" s="78">
        <f>SUM(N82:N84)</f>
        <v>0</v>
      </c>
      <c r="O85" s="79" t="str">
        <f>IFERROR(AVERAGE(O82:O84),"")</f>
        <v/>
      </c>
      <c r="P85" s="625"/>
      <c r="Q85" s="625"/>
      <c r="R85" s="203">
        <f>SUM(R82:R84)</f>
        <v>0</v>
      </c>
      <c r="S85" s="80">
        <f>SUM(S82:S84)</f>
        <v>0</v>
      </c>
    </row>
    <row r="86" spans="1:19" ht="31.5" customHeight="1">
      <c r="A86" s="582" t="s">
        <v>153</v>
      </c>
      <c r="B86" s="219">
        <f>B84+1</f>
        <v>188</v>
      </c>
      <c r="C86" s="222" t="s">
        <v>278</v>
      </c>
      <c r="D86" s="230"/>
      <c r="E86" s="68"/>
      <c r="F86" s="68"/>
      <c r="G86" s="223"/>
      <c r="H86" s="224"/>
      <c r="I86" s="208"/>
      <c r="J86" s="149">
        <f t="shared" si="28"/>
        <v>0</v>
      </c>
      <c r="K86" s="238"/>
      <c r="L86" s="225"/>
      <c r="M86" s="436"/>
      <c r="N86" s="62"/>
      <c r="O86" s="131" t="str">
        <f t="shared" ref="O86:O88" si="30">IF(M86,MIN(1,N86/M86),"")</f>
        <v/>
      </c>
      <c r="P86" s="625"/>
      <c r="Q86" s="625"/>
      <c r="R86" s="208"/>
      <c r="S86" s="430"/>
    </row>
    <row r="87" spans="1:19" ht="31.5" customHeight="1">
      <c r="A87" s="593"/>
      <c r="B87" s="219">
        <f>B86+1</f>
        <v>189</v>
      </c>
      <c r="C87" s="222" t="s">
        <v>288</v>
      </c>
      <c r="D87" s="231"/>
      <c r="E87" s="68"/>
      <c r="F87" s="68"/>
      <c r="G87" s="68"/>
      <c r="H87" s="224"/>
      <c r="I87" s="208"/>
      <c r="J87" s="149">
        <f t="shared" si="28"/>
        <v>0</v>
      </c>
      <c r="K87" s="239"/>
      <c r="L87" s="225"/>
      <c r="M87" s="436"/>
      <c r="N87" s="62"/>
      <c r="O87" s="131" t="str">
        <f t="shared" si="30"/>
        <v/>
      </c>
      <c r="P87" s="625"/>
      <c r="Q87" s="625"/>
      <c r="R87" s="208"/>
      <c r="S87" s="430"/>
    </row>
    <row r="88" spans="1:19" ht="31.5" customHeight="1">
      <c r="A88" s="593"/>
      <c r="B88" s="219">
        <f>B87+1</f>
        <v>190</v>
      </c>
      <c r="C88" s="222" t="s">
        <v>154</v>
      </c>
      <c r="D88" s="232"/>
      <c r="E88" s="68"/>
      <c r="F88" s="68"/>
      <c r="G88" s="223"/>
      <c r="H88" s="224"/>
      <c r="I88" s="208"/>
      <c r="J88" s="149">
        <f t="shared" si="28"/>
        <v>0</v>
      </c>
      <c r="K88" s="240"/>
      <c r="L88" s="225"/>
      <c r="M88" s="436"/>
      <c r="N88" s="62"/>
      <c r="O88" s="131" t="str">
        <f t="shared" si="30"/>
        <v/>
      </c>
      <c r="P88" s="625"/>
      <c r="Q88" s="625"/>
      <c r="R88" s="208"/>
      <c r="S88" s="430"/>
    </row>
    <row r="89" spans="1:19">
      <c r="A89" s="623"/>
      <c r="B89" s="75"/>
      <c r="C89" s="99"/>
      <c r="D89" s="144"/>
      <c r="E89" s="77"/>
      <c r="F89" s="77"/>
      <c r="G89" s="77"/>
      <c r="H89" s="76"/>
      <c r="I89" s="203">
        <f>SUM(I86:I88)</f>
        <v>0</v>
      </c>
      <c r="J89" s="150">
        <f>SUM(J86:J88)</f>
        <v>0</v>
      </c>
      <c r="K89" s="493"/>
      <c r="L89" s="134"/>
      <c r="M89" s="227">
        <f>SUM(M86:M88)</f>
        <v>0</v>
      </c>
      <c r="N89" s="78">
        <f>SUM(N86:N88)</f>
        <v>0</v>
      </c>
      <c r="O89" s="79" t="str">
        <f>IFERROR(AVERAGE(O86:O88),"")</f>
        <v/>
      </c>
      <c r="P89" s="625"/>
      <c r="Q89" s="625"/>
      <c r="R89" s="203">
        <f>SUM(R86:R88)</f>
        <v>0</v>
      </c>
      <c r="S89" s="80">
        <f>SUM(S86:S88)</f>
        <v>0</v>
      </c>
    </row>
    <row r="90" spans="1:19" ht="31.5" customHeight="1">
      <c r="A90" s="582" t="s">
        <v>279</v>
      </c>
      <c r="B90" s="219">
        <f>B88+1</f>
        <v>191</v>
      </c>
      <c r="C90" s="222" t="s">
        <v>280</v>
      </c>
      <c r="D90" s="230"/>
      <c r="E90" s="68"/>
      <c r="F90" s="68"/>
      <c r="G90" s="68"/>
      <c r="H90" s="224"/>
      <c r="I90" s="208"/>
      <c r="J90" s="149">
        <f t="shared" si="28"/>
        <v>0</v>
      </c>
      <c r="K90" s="238"/>
      <c r="L90" s="225"/>
      <c r="M90" s="436"/>
      <c r="N90" s="62"/>
      <c r="O90" s="131" t="str">
        <f t="shared" ref="O90:O91" si="31">IF(M90,MIN(1,N90/M90),"")</f>
        <v/>
      </c>
      <c r="P90" s="625"/>
      <c r="Q90" s="625"/>
      <c r="R90" s="208"/>
      <c r="S90" s="430"/>
    </row>
    <row r="91" spans="1:19" ht="31.5" customHeight="1">
      <c r="A91" s="593"/>
      <c r="B91" s="219">
        <f>B90+1</f>
        <v>192</v>
      </c>
      <c r="C91" s="222" t="s">
        <v>281</v>
      </c>
      <c r="D91" s="231"/>
      <c r="E91" s="68"/>
      <c r="F91" s="223"/>
      <c r="G91" s="68"/>
      <c r="H91" s="224"/>
      <c r="I91" s="208"/>
      <c r="J91" s="149">
        <f t="shared" si="28"/>
        <v>0</v>
      </c>
      <c r="K91" s="239"/>
      <c r="L91" s="225"/>
      <c r="M91" s="436"/>
      <c r="N91" s="62"/>
      <c r="O91" s="131" t="str">
        <f t="shared" si="31"/>
        <v/>
      </c>
      <c r="P91" s="626"/>
      <c r="Q91" s="626"/>
      <c r="R91" s="208"/>
      <c r="S91" s="430"/>
    </row>
    <row r="92" spans="1:19">
      <c r="A92" s="623"/>
      <c r="B92" s="75"/>
      <c r="C92" s="99"/>
      <c r="D92" s="144"/>
      <c r="E92" s="77"/>
      <c r="F92" s="77"/>
      <c r="G92" s="77"/>
      <c r="H92" s="76"/>
      <c r="I92" s="203">
        <f>SUM(I90:I91)</f>
        <v>0</v>
      </c>
      <c r="J92" s="150">
        <f>SUM(J90:J91)</f>
        <v>0</v>
      </c>
      <c r="K92" s="493"/>
      <c r="L92" s="134"/>
      <c r="M92" s="227">
        <f>SUM(M90:M91)</f>
        <v>0</v>
      </c>
      <c r="N92" s="78">
        <f>SUM(N90:N91)</f>
        <v>0</v>
      </c>
      <c r="O92" s="79" t="str">
        <f>IFERROR(AVERAGE(O90:O91),"")</f>
        <v/>
      </c>
      <c r="P92" s="475" t="str">
        <f>IFERROR(AVERAGE(O82:O84,O86:O88,O90:O91),"")</f>
        <v/>
      </c>
      <c r="Q92" s="476" t="str">
        <f>IFERROR(AVERAGE(O82:O84,O86:O88,O90:O91),"")</f>
        <v/>
      </c>
      <c r="R92" s="203">
        <f>SUM(R90:R91)</f>
        <v>0</v>
      </c>
      <c r="S92" s="80">
        <f>SUM(S90:S91)</f>
        <v>0</v>
      </c>
    </row>
    <row r="93" spans="1:19" ht="23.5">
      <c r="A93" s="101" t="s">
        <v>155</v>
      </c>
      <c r="B93" s="101"/>
      <c r="C93" s="102"/>
      <c r="D93" s="102"/>
      <c r="E93" s="103"/>
      <c r="F93" s="103"/>
      <c r="G93" s="103"/>
      <c r="H93" s="104"/>
      <c r="I93" s="205">
        <f>I94+I102</f>
        <v>0</v>
      </c>
      <c r="J93" s="105">
        <f>J94+J102</f>
        <v>0</v>
      </c>
      <c r="K93" s="496"/>
      <c r="L93" s="138"/>
      <c r="M93" s="107"/>
      <c r="N93" s="108"/>
      <c r="O93" s="106"/>
      <c r="P93" s="106"/>
      <c r="Q93" s="109"/>
      <c r="R93" s="205">
        <f>R94+R102</f>
        <v>0</v>
      </c>
      <c r="S93" s="100">
        <f>S94+S102</f>
        <v>0</v>
      </c>
    </row>
    <row r="94" spans="1:19" ht="30.65" customHeight="1">
      <c r="A94" s="486" t="s">
        <v>156</v>
      </c>
      <c r="B94" s="487"/>
      <c r="C94" s="487"/>
      <c r="D94" s="485"/>
      <c r="E94" s="422" t="s">
        <v>139</v>
      </c>
      <c r="F94" s="423" t="s">
        <v>140</v>
      </c>
      <c r="G94" s="423" t="s">
        <v>141</v>
      </c>
      <c r="H94" s="424" t="s">
        <v>142</v>
      </c>
      <c r="I94" s="425">
        <f>I101</f>
        <v>0</v>
      </c>
      <c r="J94" s="426">
        <f>J101</f>
        <v>0</v>
      </c>
      <c r="K94" s="494"/>
      <c r="L94" s="432"/>
      <c r="M94" s="434"/>
      <c r="N94" s="435"/>
      <c r="O94" s="428"/>
      <c r="P94" s="491"/>
      <c r="Q94" s="492"/>
      <c r="R94" s="425">
        <f>R101</f>
        <v>0</v>
      </c>
      <c r="S94" s="429">
        <f>S101</f>
        <v>0</v>
      </c>
    </row>
    <row r="95" spans="1:19" ht="30.65" customHeight="1">
      <c r="A95" s="617" t="s">
        <v>157</v>
      </c>
      <c r="B95" s="438">
        <f>B91+1</f>
        <v>193</v>
      </c>
      <c r="C95" s="241" t="s">
        <v>158</v>
      </c>
      <c r="D95" s="242" t="s">
        <v>101</v>
      </c>
      <c r="E95" s="71"/>
      <c r="F95" s="71"/>
      <c r="G95" s="71"/>
      <c r="H95" s="73"/>
      <c r="I95" s="439"/>
      <c r="J95" s="149">
        <f t="shared" ref="J95:J100" si="32">I95/623</f>
        <v>0</v>
      </c>
      <c r="K95" s="238"/>
      <c r="L95" s="440" t="s">
        <v>159</v>
      </c>
      <c r="M95" s="441">
        <v>1</v>
      </c>
      <c r="N95" s="62"/>
      <c r="O95" s="131">
        <f>IF(M95,MIN(1,N95/M95),"")</f>
        <v>0</v>
      </c>
      <c r="P95" s="628"/>
      <c r="Q95" s="628"/>
      <c r="R95" s="439"/>
      <c r="S95" s="442"/>
    </row>
    <row r="96" spans="1:19" ht="30.65" customHeight="1">
      <c r="A96" s="618"/>
      <c r="B96" s="219">
        <f>B95+1</f>
        <v>194</v>
      </c>
      <c r="C96" s="241" t="s">
        <v>160</v>
      </c>
      <c r="D96" s="242" t="s">
        <v>101</v>
      </c>
      <c r="E96" s="71"/>
      <c r="F96" s="71"/>
      <c r="G96" s="71"/>
      <c r="H96" s="73"/>
      <c r="I96" s="439"/>
      <c r="J96" s="149">
        <f t="shared" si="32"/>
        <v>0</v>
      </c>
      <c r="K96" s="239"/>
      <c r="L96" s="440" t="s">
        <v>159</v>
      </c>
      <c r="M96" s="441">
        <v>1</v>
      </c>
      <c r="N96" s="62"/>
      <c r="O96" s="131">
        <f t="shared" ref="O96:O100" si="33">IF(M96,MIN(1,N96/M96),"")</f>
        <v>0</v>
      </c>
      <c r="P96" s="625"/>
      <c r="Q96" s="625"/>
      <c r="R96" s="439"/>
      <c r="S96" s="442"/>
    </row>
    <row r="97" spans="1:19" ht="30.65" customHeight="1">
      <c r="A97" s="618"/>
      <c r="B97" s="219">
        <f t="shared" ref="B97:B100" si="34">B96+1</f>
        <v>195</v>
      </c>
      <c r="C97" s="241" t="s">
        <v>207</v>
      </c>
      <c r="D97" s="242" t="s">
        <v>101</v>
      </c>
      <c r="E97" s="71"/>
      <c r="F97" s="71"/>
      <c r="G97" s="71"/>
      <c r="H97" s="73"/>
      <c r="I97" s="439"/>
      <c r="J97" s="149">
        <f t="shared" si="32"/>
        <v>0</v>
      </c>
      <c r="K97" s="239"/>
      <c r="L97" s="440"/>
      <c r="M97" s="441"/>
      <c r="N97" s="62"/>
      <c r="O97" s="131" t="str">
        <f t="shared" si="33"/>
        <v/>
      </c>
      <c r="P97" s="625"/>
      <c r="Q97" s="625"/>
      <c r="R97" s="439"/>
      <c r="S97" s="442"/>
    </row>
    <row r="98" spans="1:19" ht="30.65" customHeight="1">
      <c r="A98" s="618"/>
      <c r="B98" s="219">
        <f t="shared" si="34"/>
        <v>196</v>
      </c>
      <c r="C98" s="241" t="s">
        <v>206</v>
      </c>
      <c r="D98" s="242" t="s">
        <v>101</v>
      </c>
      <c r="E98" s="71"/>
      <c r="F98" s="71"/>
      <c r="G98" s="71"/>
      <c r="H98" s="73"/>
      <c r="I98" s="439"/>
      <c r="J98" s="149">
        <f t="shared" si="32"/>
        <v>0</v>
      </c>
      <c r="K98" s="239"/>
      <c r="L98" s="440" t="s">
        <v>161</v>
      </c>
      <c r="M98" s="441">
        <v>1</v>
      </c>
      <c r="N98" s="62"/>
      <c r="O98" s="131">
        <f t="shared" si="33"/>
        <v>0</v>
      </c>
      <c r="P98" s="625"/>
      <c r="Q98" s="625"/>
      <c r="R98" s="439"/>
      <c r="S98" s="442"/>
    </row>
    <row r="99" spans="1:19" ht="30.65" customHeight="1">
      <c r="A99" s="618"/>
      <c r="B99" s="219">
        <f t="shared" si="34"/>
        <v>197</v>
      </c>
      <c r="C99" s="243" t="s">
        <v>162</v>
      </c>
      <c r="D99" s="242" t="s">
        <v>101</v>
      </c>
      <c r="E99" s="71"/>
      <c r="F99" s="71"/>
      <c r="G99" s="71"/>
      <c r="H99" s="73"/>
      <c r="I99" s="439"/>
      <c r="J99" s="149">
        <f t="shared" si="32"/>
        <v>0</v>
      </c>
      <c r="K99" s="239"/>
      <c r="L99" s="440"/>
      <c r="M99" s="441"/>
      <c r="N99" s="62"/>
      <c r="O99" s="131" t="str">
        <f t="shared" si="33"/>
        <v/>
      </c>
      <c r="P99" s="625"/>
      <c r="Q99" s="625"/>
      <c r="R99" s="439"/>
      <c r="S99" s="442"/>
    </row>
    <row r="100" spans="1:19" ht="30.65" customHeight="1">
      <c r="A100" s="618"/>
      <c r="B100" s="219">
        <f t="shared" si="34"/>
        <v>198</v>
      </c>
      <c r="C100" s="243" t="s">
        <v>163</v>
      </c>
      <c r="D100" s="242" t="s">
        <v>101</v>
      </c>
      <c r="E100" s="71"/>
      <c r="F100" s="71"/>
      <c r="G100" s="71"/>
      <c r="H100" s="73"/>
      <c r="I100" s="439"/>
      <c r="J100" s="149">
        <f t="shared" si="32"/>
        <v>0</v>
      </c>
      <c r="K100" s="240"/>
      <c r="L100" s="440"/>
      <c r="M100" s="441"/>
      <c r="N100" s="62"/>
      <c r="O100" s="131" t="str">
        <f t="shared" si="33"/>
        <v/>
      </c>
      <c r="P100" s="625"/>
      <c r="Q100" s="625"/>
      <c r="R100" s="439"/>
      <c r="S100" s="442"/>
    </row>
    <row r="101" spans="1:19">
      <c r="A101" s="619"/>
      <c r="B101" s="75"/>
      <c r="C101" s="99"/>
      <c r="D101" s="144"/>
      <c r="E101" s="77"/>
      <c r="F101" s="77"/>
      <c r="G101" s="77"/>
      <c r="H101" s="76"/>
      <c r="I101" s="203">
        <f xml:space="preserve"> SUM(I95:I100)</f>
        <v>0</v>
      </c>
      <c r="J101" s="150">
        <f>SUM(J95:J100)</f>
        <v>0</v>
      </c>
      <c r="K101" s="493"/>
      <c r="L101" s="134"/>
      <c r="M101" s="227">
        <f>SUM(M95:M100)</f>
        <v>3</v>
      </c>
      <c r="N101" s="477">
        <f>SUM(N95:N100)</f>
        <v>0</v>
      </c>
      <c r="O101" s="176">
        <f>IFERROR(AVERAGE(O95:O100),"")</f>
        <v>0</v>
      </c>
      <c r="P101" s="475">
        <f>IFERROR(AVERAGE(O95:O100),"")</f>
        <v>0</v>
      </c>
      <c r="Q101" s="476">
        <f>IFERROR(AVERAGE(O95:O100),"")</f>
        <v>0</v>
      </c>
      <c r="R101" s="203">
        <f>SUM(R95:R100)</f>
        <v>0</v>
      </c>
      <c r="S101" s="80">
        <f>SUM(S95:S100)</f>
        <v>0</v>
      </c>
    </row>
    <row r="102" spans="1:19" ht="30.65" customHeight="1">
      <c r="A102" s="443"/>
      <c r="B102" s="444"/>
      <c r="C102" s="186" t="s">
        <v>164</v>
      </c>
      <c r="D102" s="74"/>
      <c r="E102" s="74"/>
      <c r="F102" s="74"/>
      <c r="G102" s="156"/>
      <c r="H102" s="157"/>
      <c r="I102" s="425"/>
      <c r="J102" s="209">
        <f>I102/623</f>
        <v>0</v>
      </c>
      <c r="K102" s="497"/>
      <c r="L102" s="445"/>
      <c r="M102" s="446"/>
      <c r="N102" s="447"/>
      <c r="O102" s="175"/>
      <c r="P102" s="491"/>
      <c r="Q102" s="492"/>
      <c r="R102" s="425"/>
      <c r="S102" s="448"/>
    </row>
    <row r="103" spans="1:19" ht="30.65" customHeight="1">
      <c r="A103" s="489"/>
      <c r="B103" s="219">
        <f>B100+1</f>
        <v>199</v>
      </c>
      <c r="C103" s="72" t="s">
        <v>165</v>
      </c>
      <c r="D103" s="155" t="s">
        <v>101</v>
      </c>
      <c r="E103" s="71"/>
      <c r="F103" s="71"/>
      <c r="G103" s="71"/>
      <c r="H103" s="73"/>
      <c r="I103" s="439"/>
      <c r="J103" s="149"/>
      <c r="K103" s="238"/>
      <c r="L103" s="218"/>
      <c r="M103" s="441"/>
      <c r="N103" s="62"/>
      <c r="O103" s="131"/>
      <c r="P103" s="449"/>
      <c r="Q103" s="450"/>
      <c r="R103" s="439"/>
      <c r="S103" s="442"/>
    </row>
    <row r="104" spans="1:19" ht="30.65" customHeight="1">
      <c r="A104" s="490"/>
      <c r="B104" s="219">
        <f>B103+1</f>
        <v>200</v>
      </c>
      <c r="C104" s="72"/>
      <c r="D104" s="155" t="s">
        <v>101</v>
      </c>
      <c r="E104" s="71"/>
      <c r="F104" s="71"/>
      <c r="G104" s="71"/>
      <c r="H104" s="73"/>
      <c r="I104" s="439"/>
      <c r="J104" s="149"/>
      <c r="K104" s="239"/>
      <c r="L104" s="218"/>
      <c r="M104" s="441"/>
      <c r="N104" s="62"/>
      <c r="O104" s="131"/>
      <c r="P104" s="449"/>
      <c r="Q104" s="450"/>
      <c r="R104" s="439"/>
      <c r="S104" s="442"/>
    </row>
    <row r="105" spans="1:19" ht="30.65" customHeight="1">
      <c r="A105" s="488"/>
      <c r="B105" s="219">
        <f>B104+1</f>
        <v>201</v>
      </c>
      <c r="C105" s="72"/>
      <c r="D105" s="155" t="s">
        <v>101</v>
      </c>
      <c r="E105" s="71"/>
      <c r="F105" s="71"/>
      <c r="G105" s="71"/>
      <c r="H105" s="73"/>
      <c r="I105" s="439"/>
      <c r="J105" s="149"/>
      <c r="K105" s="240"/>
      <c r="L105" s="218" t="s">
        <v>166</v>
      </c>
      <c r="M105" s="441">
        <v>15</v>
      </c>
      <c r="N105" s="62"/>
      <c r="O105" s="131"/>
      <c r="P105" s="449"/>
      <c r="Q105" s="450"/>
      <c r="R105" s="439"/>
      <c r="S105" s="442"/>
    </row>
    <row r="106" spans="1:19" ht="26.5" thickBot="1">
      <c r="A106" s="451" t="s">
        <v>167</v>
      </c>
      <c r="B106" s="452"/>
      <c r="C106" s="453"/>
      <c r="D106" s="453"/>
      <c r="E106" s="620" t="s">
        <v>174</v>
      </c>
      <c r="F106" s="621"/>
      <c r="G106" s="621"/>
      <c r="H106" s="622"/>
      <c r="I106" s="206">
        <f>I5+I93</f>
        <v>0</v>
      </c>
      <c r="J106" s="207">
        <f>J5+J93</f>
        <v>0</v>
      </c>
      <c r="K106" s="168"/>
      <c r="L106" s="139"/>
      <c r="M106" s="140"/>
      <c r="N106" s="141"/>
      <c r="O106" s="142"/>
      <c r="P106" s="143"/>
      <c r="Q106" s="143"/>
      <c r="R106" s="206">
        <f>R5+R93</f>
        <v>0</v>
      </c>
      <c r="S106" s="454">
        <f>S5+S93</f>
        <v>0</v>
      </c>
    </row>
    <row r="107" spans="1:19" ht="31">
      <c r="A107" s="416"/>
      <c r="B107" s="416"/>
      <c r="C107" s="416"/>
      <c r="D107" s="455" t="s">
        <v>169</v>
      </c>
      <c r="E107" s="196"/>
      <c r="F107" s="196"/>
      <c r="G107" s="196"/>
      <c r="H107" s="456"/>
      <c r="I107" s="145"/>
      <c r="J107" s="457"/>
      <c r="K107" s="458"/>
      <c r="L107" s="458"/>
      <c r="M107" s="458"/>
      <c r="N107" s="416"/>
      <c r="O107" s="416"/>
      <c r="P107" s="200" t="s">
        <v>170</v>
      </c>
      <c r="Q107" s="197">
        <f>IFERROR(AVERAGE(O8:O10,O12:O14,O18:O22,O24:O32,O35:O37,O40:O43,O47:O49,O51:O53,O56:O58,O60:O62,O66:O72,O74:O75,O77:O78,O82:O84,O86:O88,O90:O91,O95:O100),"")</f>
        <v>0</v>
      </c>
      <c r="R107" s="201" t="s">
        <v>171</v>
      </c>
      <c r="S107" s="198"/>
    </row>
    <row r="108" spans="1:19" ht="32.25" customHeight="1">
      <c r="A108" s="416"/>
      <c r="B108" s="416"/>
      <c r="C108" s="416"/>
      <c r="D108" s="459" t="s">
        <v>172</v>
      </c>
      <c r="E108" s="202"/>
      <c r="F108" s="202"/>
      <c r="G108" s="202"/>
      <c r="H108" s="460"/>
      <c r="I108" s="211">
        <f>I106-I107</f>
        <v>0</v>
      </c>
      <c r="J108" s="199">
        <f>J106-J107</f>
        <v>0</v>
      </c>
      <c r="K108" s="461"/>
      <c r="L108" s="458"/>
      <c r="M108" s="458"/>
      <c r="N108" s="416"/>
      <c r="O108" s="416"/>
      <c r="P108" s="416"/>
      <c r="Q108" s="416"/>
      <c r="R108" s="416"/>
      <c r="S108" s="416"/>
    </row>
  </sheetData>
  <sheetProtection algorithmName="SHA-512" hashValue="68zACRRafAMdc4y7w/Q0cIwD785WADATSUVqDEky+GURys/nSNAcxieZohTA6nqXV5t2bTR8s6DPF8iNi+L+Lw==" saltValue="ZItaK/QH9rCBdZtYGFMUKQ==" spinCount="100000" sheet="1" formatCells="0" formatColumns="0" formatRows="0" insertRows="0" deleteRows="0" selectLockedCells="1" sort="0"/>
  <mergeCells count="41">
    <mergeCell ref="A95:A101"/>
    <mergeCell ref="P95:P100"/>
    <mergeCell ref="Q95:Q100"/>
    <mergeCell ref="E106:H106"/>
    <mergeCell ref="A66:A73"/>
    <mergeCell ref="P66:P78"/>
    <mergeCell ref="Q66:Q78"/>
    <mergeCell ref="A74:A76"/>
    <mergeCell ref="A77:A79"/>
    <mergeCell ref="A82:A85"/>
    <mergeCell ref="P82:P91"/>
    <mergeCell ref="Q82:Q91"/>
    <mergeCell ref="A86:A89"/>
    <mergeCell ref="A90:A92"/>
    <mergeCell ref="A47:A50"/>
    <mergeCell ref="P47:P53"/>
    <mergeCell ref="Q47:Q62"/>
    <mergeCell ref="A51:A54"/>
    <mergeCell ref="A56:A59"/>
    <mergeCell ref="P56:P62"/>
    <mergeCell ref="A60:A63"/>
    <mergeCell ref="A18:A23"/>
    <mergeCell ref="P18:P32"/>
    <mergeCell ref="Q18:Q43"/>
    <mergeCell ref="A24:A33"/>
    <mergeCell ref="A35:A38"/>
    <mergeCell ref="P35:P37"/>
    <mergeCell ref="A40:A44"/>
    <mergeCell ref="P40:P43"/>
    <mergeCell ref="Q3:Q4"/>
    <mergeCell ref="R3:S3"/>
    <mergeCell ref="A8:A11"/>
    <mergeCell ref="P8:P14"/>
    <mergeCell ref="Q8:Q14"/>
    <mergeCell ref="A12:A15"/>
    <mergeCell ref="B3:B4"/>
    <mergeCell ref="D3:D4"/>
    <mergeCell ref="M3:M4"/>
    <mergeCell ref="N3:N4"/>
    <mergeCell ref="O3:O4"/>
    <mergeCell ref="P3:P4"/>
  </mergeCells>
  <conditionalFormatting sqref="D12">
    <cfRule type="cellIs" priority="16" operator="greaterThan">
      <formula>0</formula>
    </cfRule>
  </conditionalFormatting>
  <conditionalFormatting sqref="D82">
    <cfRule type="cellIs" priority="15" operator="greaterThan">
      <formula>0</formula>
    </cfRule>
  </conditionalFormatting>
  <conditionalFormatting sqref="D47">
    <cfRule type="cellIs" priority="14" operator="greaterThan">
      <formula>0</formula>
    </cfRule>
  </conditionalFormatting>
  <conditionalFormatting sqref="D51">
    <cfRule type="cellIs" priority="13" operator="greaterThan">
      <formula>0</formula>
    </cfRule>
  </conditionalFormatting>
  <conditionalFormatting sqref="D60">
    <cfRule type="cellIs" priority="12" operator="greaterThan">
      <formula>0</formula>
    </cfRule>
  </conditionalFormatting>
  <conditionalFormatting sqref="D66:D70">
    <cfRule type="cellIs" priority="11" operator="greaterThan">
      <formula>0</formula>
    </cfRule>
  </conditionalFormatting>
  <conditionalFormatting sqref="D74">
    <cfRule type="cellIs" priority="10" operator="greaterThan">
      <formula>0</formula>
    </cfRule>
  </conditionalFormatting>
  <conditionalFormatting sqref="D77">
    <cfRule type="cellIs" priority="9" operator="greaterThan">
      <formula>0</formula>
    </cfRule>
  </conditionalFormatting>
  <conditionalFormatting sqref="D86">
    <cfRule type="cellIs" priority="8" operator="greaterThan">
      <formula>0</formula>
    </cfRule>
  </conditionalFormatting>
  <conditionalFormatting sqref="D90">
    <cfRule type="cellIs" priority="7" operator="greaterThan">
      <formula>0</formula>
    </cfRule>
  </conditionalFormatting>
  <conditionalFormatting sqref="D8">
    <cfRule type="cellIs" priority="6" operator="greaterThan">
      <formula>0</formula>
    </cfRule>
  </conditionalFormatting>
  <conditionalFormatting sqref="D18">
    <cfRule type="cellIs" priority="5" operator="greaterThan">
      <formula>0</formula>
    </cfRule>
  </conditionalFormatting>
  <conditionalFormatting sqref="D24">
    <cfRule type="cellIs" priority="4" operator="greaterThan">
      <formula>0</formula>
    </cfRule>
  </conditionalFormatting>
  <conditionalFormatting sqref="D35">
    <cfRule type="cellIs" priority="3" operator="greaterThan">
      <formula>0</formula>
    </cfRule>
  </conditionalFormatting>
  <conditionalFormatting sqref="D40">
    <cfRule type="cellIs" priority="2" operator="greaterThan">
      <formula>0</formula>
    </cfRule>
  </conditionalFormatting>
  <conditionalFormatting sqref="D56">
    <cfRule type="cellIs" priority="1" operator="greaterThan">
      <formula>0</formula>
    </cfRule>
  </conditionalFormatting>
  <pageMargins left="0.75" right="0.75" top="1" bottom="1" header="0.5" footer="0.5"/>
  <pageSetup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4A6E4-45E4-48C3-80F5-C0D89722EA78}">
  <sheetPr>
    <tabColor rgb="FFFFFFCC"/>
  </sheetPr>
  <dimension ref="A1:S108"/>
  <sheetViews>
    <sheetView zoomScale="90" zoomScaleNormal="90" workbookViewId="0">
      <pane xSplit="1" ySplit="4" topLeftCell="B5" activePane="bottomRight" state="frozen"/>
      <selection pane="topRight" activeCell="B1" sqref="B1"/>
      <selection pane="bottomLeft" activeCell="A5" sqref="A5"/>
      <selection pane="bottomRight" activeCell="C90" sqref="C90"/>
    </sheetView>
  </sheetViews>
  <sheetFormatPr defaultColWidth="9.1796875" defaultRowHeight="14.5"/>
  <cols>
    <col min="1" max="1" width="34.81640625" style="5" customWidth="1"/>
    <col min="2" max="2" width="4.1796875" style="5" customWidth="1"/>
    <col min="3" max="3" width="90" style="5" customWidth="1"/>
    <col min="4" max="4" width="17.54296875" style="5" customWidth="1"/>
    <col min="5" max="8" width="5.1796875" style="6" customWidth="1"/>
    <col min="9" max="9" width="16.54296875" style="7" customWidth="1"/>
    <col min="10" max="10" width="15.1796875" style="7" customWidth="1"/>
    <col min="11" max="11" width="7.7265625" style="504" customWidth="1"/>
    <col min="12" max="12" width="15.7265625" style="5" customWidth="1"/>
    <col min="13" max="13" width="11" style="5" customWidth="1"/>
    <col min="14" max="14" width="12.81640625" style="5" customWidth="1"/>
    <col min="15" max="15" width="17.7265625" style="5" customWidth="1"/>
    <col min="16" max="17" width="20.453125" style="5" customWidth="1"/>
    <col min="18" max="18" width="24.1796875" style="5" customWidth="1"/>
    <col min="19" max="19" width="16.81640625" style="5" customWidth="1"/>
  </cols>
  <sheetData>
    <row r="1" spans="1:19" ht="21.5" thickBot="1">
      <c r="A1" s="244" t="s">
        <v>284</v>
      </c>
      <c r="B1" s="57"/>
      <c r="C1" s="414"/>
      <c r="D1" s="414"/>
      <c r="E1" s="58"/>
      <c r="F1" s="58"/>
      <c r="G1" s="58"/>
      <c r="H1" s="58"/>
      <c r="I1" s="415"/>
      <c r="J1" s="415"/>
      <c r="K1" s="415"/>
      <c r="L1" s="414"/>
      <c r="M1" s="414"/>
      <c r="N1" s="414"/>
      <c r="O1" s="414"/>
      <c r="P1" s="414"/>
      <c r="Q1" s="414"/>
      <c r="R1" s="414"/>
      <c r="S1" s="414"/>
    </row>
    <row r="2" spans="1:19" ht="21.5" thickBot="1">
      <c r="A2" s="416"/>
      <c r="B2" s="179" t="s">
        <v>123</v>
      </c>
      <c r="C2" s="180"/>
      <c r="D2" s="180"/>
      <c r="E2" s="181"/>
      <c r="F2" s="181"/>
      <c r="G2" s="181"/>
      <c r="H2" s="181"/>
      <c r="I2" s="180"/>
      <c r="J2" s="180"/>
      <c r="K2" s="498"/>
      <c r="L2" s="180"/>
      <c r="M2" s="182"/>
      <c r="N2" s="183" t="s">
        <v>124</v>
      </c>
      <c r="O2" s="184"/>
      <c r="P2" s="184"/>
      <c r="Q2" s="184"/>
      <c r="R2" s="184"/>
      <c r="S2" s="185"/>
    </row>
    <row r="3" spans="1:19" ht="31">
      <c r="A3" s="417" t="s">
        <v>125</v>
      </c>
      <c r="B3" s="598" t="s">
        <v>126</v>
      </c>
      <c r="C3" s="418" t="s">
        <v>127</v>
      </c>
      <c r="D3" s="600" t="s">
        <v>128</v>
      </c>
      <c r="E3" s="177" t="s">
        <v>129</v>
      </c>
      <c r="F3" s="178"/>
      <c r="G3" s="178"/>
      <c r="H3" s="178"/>
      <c r="I3" s="419" t="s">
        <v>130</v>
      </c>
      <c r="J3" s="419"/>
      <c r="K3" s="499" t="s">
        <v>131</v>
      </c>
      <c r="L3" s="170" t="s">
        <v>132</v>
      </c>
      <c r="M3" s="602" t="s">
        <v>133</v>
      </c>
      <c r="N3" s="604" t="s">
        <v>134</v>
      </c>
      <c r="O3" s="606" t="s">
        <v>135</v>
      </c>
      <c r="P3" s="608" t="s">
        <v>136</v>
      </c>
      <c r="Q3" s="588" t="s">
        <v>137</v>
      </c>
      <c r="R3" s="590" t="s">
        <v>138</v>
      </c>
      <c r="S3" s="591"/>
    </row>
    <row r="4" spans="1:19" ht="25.5" customHeight="1">
      <c r="A4" s="420"/>
      <c r="B4" s="599"/>
      <c r="C4" s="421"/>
      <c r="D4" s="601"/>
      <c r="E4" s="81" t="s">
        <v>139</v>
      </c>
      <c r="F4" s="82" t="s">
        <v>140</v>
      </c>
      <c r="G4" s="81" t="s">
        <v>141</v>
      </c>
      <c r="H4" s="83" t="s">
        <v>142</v>
      </c>
      <c r="I4" s="146" t="s">
        <v>143</v>
      </c>
      <c r="J4" s="148" t="s">
        <v>144</v>
      </c>
      <c r="K4" s="500" t="s">
        <v>145</v>
      </c>
      <c r="L4" s="84" t="s">
        <v>146</v>
      </c>
      <c r="M4" s="603"/>
      <c r="N4" s="605"/>
      <c r="O4" s="607"/>
      <c r="P4" s="609"/>
      <c r="Q4" s="589"/>
      <c r="R4" s="249" t="s">
        <v>147</v>
      </c>
      <c r="S4" s="250" t="s">
        <v>144</v>
      </c>
    </row>
    <row r="5" spans="1:19" ht="21">
      <c r="A5" s="85" t="s">
        <v>148</v>
      </c>
      <c r="B5" s="86"/>
      <c r="C5" s="86"/>
      <c r="D5" s="86"/>
      <c r="E5" s="86"/>
      <c r="F5" s="86"/>
      <c r="G5" s="86"/>
      <c r="H5" s="86"/>
      <c r="I5" s="210">
        <f>I6+I16+I80</f>
        <v>0</v>
      </c>
      <c r="J5" s="87">
        <f>J6+J16+J80</f>
        <v>0</v>
      </c>
      <c r="K5" s="501"/>
      <c r="L5" s="88"/>
      <c r="M5" s="89"/>
      <c r="N5" s="90"/>
      <c r="O5" s="88"/>
      <c r="P5" s="88"/>
      <c r="Q5" s="91"/>
      <c r="R5" s="210">
        <f>R6+R16+R80</f>
        <v>0</v>
      </c>
      <c r="S5" s="92">
        <f>S6+S16+S80</f>
        <v>0</v>
      </c>
    </row>
    <row r="6" spans="1:19" ht="35.25" customHeight="1">
      <c r="A6" s="478" t="s">
        <v>202</v>
      </c>
      <c r="B6" s="479"/>
      <c r="C6" s="479"/>
      <c r="D6" s="479"/>
      <c r="E6" s="479"/>
      <c r="F6" s="479"/>
      <c r="G6" s="479"/>
      <c r="H6" s="480"/>
      <c r="I6" s="204">
        <f>I7</f>
        <v>0</v>
      </c>
      <c r="J6" s="93">
        <f>J7</f>
        <v>0</v>
      </c>
      <c r="K6" s="495"/>
      <c r="L6" s="137"/>
      <c r="M6" s="95"/>
      <c r="N6" s="96"/>
      <c r="O6" s="94"/>
      <c r="P6" s="94"/>
      <c r="Q6" s="97"/>
      <c r="R6" s="204">
        <f>R7</f>
        <v>0</v>
      </c>
      <c r="S6" s="98">
        <f>S7</f>
        <v>0</v>
      </c>
    </row>
    <row r="7" spans="1:19" ht="30.75" customHeight="1">
      <c r="A7" s="486" t="s">
        <v>203</v>
      </c>
      <c r="B7" s="487"/>
      <c r="C7" s="487"/>
      <c r="D7" s="485"/>
      <c r="E7" s="422" t="s">
        <v>139</v>
      </c>
      <c r="F7" s="423" t="s">
        <v>140</v>
      </c>
      <c r="G7" s="423" t="s">
        <v>141</v>
      </c>
      <c r="H7" s="424" t="s">
        <v>142</v>
      </c>
      <c r="I7" s="425">
        <f>I11+I15</f>
        <v>0</v>
      </c>
      <c r="J7" s="426">
        <f>J11+J15</f>
        <v>0</v>
      </c>
      <c r="K7" s="494"/>
      <c r="L7" s="432"/>
      <c r="M7" s="434"/>
      <c r="N7" s="435"/>
      <c r="O7" s="428"/>
      <c r="P7" s="491"/>
      <c r="Q7" s="492"/>
      <c r="R7" s="425">
        <f>R11+R15</f>
        <v>0</v>
      </c>
      <c r="S7" s="429">
        <f>S11+S15</f>
        <v>0</v>
      </c>
    </row>
    <row r="8" spans="1:19" ht="31.5" customHeight="1">
      <c r="A8" s="592" t="s">
        <v>201</v>
      </c>
      <c r="B8" s="220">
        <f>'AWPB Yr 3'!B105+1</f>
        <v>202</v>
      </c>
      <c r="C8" s="236" t="s">
        <v>251</v>
      </c>
      <c r="D8" s="246"/>
      <c r="E8" s="60"/>
      <c r="F8" s="60"/>
      <c r="G8" s="212"/>
      <c r="H8" s="213"/>
      <c r="I8" s="61"/>
      <c r="J8" s="149">
        <f>I8/623</f>
        <v>0</v>
      </c>
      <c r="K8" s="238"/>
      <c r="L8" s="133"/>
      <c r="M8" s="226"/>
      <c r="N8" s="62"/>
      <c r="O8" s="131" t="str">
        <f>IF(M8,MIN(1,N8/M8),"")</f>
        <v/>
      </c>
      <c r="P8" s="629"/>
      <c r="Q8" s="635"/>
      <c r="R8" s="61"/>
      <c r="S8" s="430"/>
    </row>
    <row r="9" spans="1:19" ht="31.5" customHeight="1">
      <c r="A9" s="593"/>
      <c r="B9" s="219">
        <f>B8+1</f>
        <v>203</v>
      </c>
      <c r="C9" s="237" t="s">
        <v>204</v>
      </c>
      <c r="D9" s="247"/>
      <c r="E9" s="60"/>
      <c r="F9" s="60"/>
      <c r="G9" s="212"/>
      <c r="H9" s="213"/>
      <c r="I9" s="61"/>
      <c r="J9" s="149">
        <f t="shared" ref="J9:J14" si="0">I9/623</f>
        <v>0</v>
      </c>
      <c r="K9" s="239"/>
      <c r="L9" s="133"/>
      <c r="M9" s="226"/>
      <c r="N9" s="62"/>
      <c r="O9" s="131" t="str">
        <f t="shared" ref="O9:O14" si="1">IF(M9,MIN(1,N9/M9),"")</f>
        <v/>
      </c>
      <c r="P9" s="630"/>
      <c r="Q9" s="630"/>
      <c r="R9" s="61"/>
      <c r="S9" s="430"/>
    </row>
    <row r="10" spans="1:19" ht="31.5" customHeight="1">
      <c r="A10" s="593"/>
      <c r="B10" s="219">
        <f>B9+1</f>
        <v>204</v>
      </c>
      <c r="C10" s="237" t="s">
        <v>205</v>
      </c>
      <c r="D10" s="248"/>
      <c r="E10" s="60"/>
      <c r="F10" s="60"/>
      <c r="G10" s="212"/>
      <c r="H10" s="213"/>
      <c r="I10" s="61"/>
      <c r="J10" s="149">
        <f t="shared" si="0"/>
        <v>0</v>
      </c>
      <c r="K10" s="240"/>
      <c r="L10" s="133"/>
      <c r="M10" s="226"/>
      <c r="N10" s="62"/>
      <c r="O10" s="131" t="str">
        <f t="shared" si="1"/>
        <v/>
      </c>
      <c r="P10" s="630"/>
      <c r="Q10" s="630"/>
      <c r="R10" s="61"/>
      <c r="S10" s="430"/>
    </row>
    <row r="11" spans="1:19">
      <c r="A11" s="594"/>
      <c r="B11" s="75"/>
      <c r="C11" s="76"/>
      <c r="D11" s="245"/>
      <c r="E11" s="77"/>
      <c r="F11" s="77"/>
      <c r="G11" s="77"/>
      <c r="H11" s="76"/>
      <c r="I11" s="203">
        <f>SUM(I8:I10)</f>
        <v>0</v>
      </c>
      <c r="J11" s="150">
        <f>SUM(J8:J10)</f>
        <v>0</v>
      </c>
      <c r="K11" s="493"/>
      <c r="L11" s="134"/>
      <c r="M11" s="227">
        <f>SUM(M8:M10)</f>
        <v>0</v>
      </c>
      <c r="N11" s="78">
        <f>SUM(N8:N10)</f>
        <v>0</v>
      </c>
      <c r="O11" s="79" t="str">
        <f>IFERROR(AVERAGE(O8:O10),"")</f>
        <v/>
      </c>
      <c r="P11" s="630"/>
      <c r="Q11" s="630"/>
      <c r="R11" s="203">
        <f>SUM(R8:R10)</f>
        <v>0</v>
      </c>
      <c r="S11" s="80">
        <f>SUM(S8:S10)</f>
        <v>0</v>
      </c>
    </row>
    <row r="12" spans="1:19" ht="31.5" customHeight="1">
      <c r="A12" s="595" t="s">
        <v>212</v>
      </c>
      <c r="B12" s="220">
        <f>B10+1</f>
        <v>205</v>
      </c>
      <c r="C12" s="236" t="s">
        <v>209</v>
      </c>
      <c r="D12" s="246"/>
      <c r="E12" s="66"/>
      <c r="F12" s="66"/>
      <c r="G12" s="214"/>
      <c r="H12" s="215"/>
      <c r="I12" s="61"/>
      <c r="J12" s="149">
        <f t="shared" si="0"/>
        <v>0</v>
      </c>
      <c r="K12" s="238"/>
      <c r="L12" s="135"/>
      <c r="M12" s="228"/>
      <c r="N12" s="62"/>
      <c r="O12" s="131" t="str">
        <f t="shared" si="1"/>
        <v/>
      </c>
      <c r="P12" s="630"/>
      <c r="Q12" s="630"/>
      <c r="R12" s="61"/>
      <c r="S12" s="431"/>
    </row>
    <row r="13" spans="1:19" ht="31.5" customHeight="1">
      <c r="A13" s="596"/>
      <c r="B13" s="219">
        <f>B12+1</f>
        <v>206</v>
      </c>
      <c r="C13" s="237" t="s">
        <v>210</v>
      </c>
      <c r="D13" s="247"/>
      <c r="E13" s="68"/>
      <c r="F13" s="68"/>
      <c r="G13" s="216"/>
      <c r="H13" s="217"/>
      <c r="I13" s="61"/>
      <c r="J13" s="149">
        <f t="shared" si="0"/>
        <v>0</v>
      </c>
      <c r="K13" s="239"/>
      <c r="L13" s="133"/>
      <c r="M13" s="226"/>
      <c r="N13" s="62"/>
      <c r="O13" s="131" t="str">
        <f t="shared" si="1"/>
        <v/>
      </c>
      <c r="P13" s="630"/>
      <c r="Q13" s="630"/>
      <c r="R13" s="61"/>
      <c r="S13" s="430"/>
    </row>
    <row r="14" spans="1:19" ht="31.5" customHeight="1">
      <c r="A14" s="596"/>
      <c r="B14" s="219">
        <f>B13+1</f>
        <v>207</v>
      </c>
      <c r="C14" s="237" t="s">
        <v>211</v>
      </c>
      <c r="D14" s="248"/>
      <c r="E14" s="68"/>
      <c r="F14" s="68"/>
      <c r="G14" s="216"/>
      <c r="H14" s="217"/>
      <c r="I14" s="61"/>
      <c r="J14" s="149">
        <f t="shared" si="0"/>
        <v>0</v>
      </c>
      <c r="K14" s="240"/>
      <c r="L14" s="133"/>
      <c r="M14" s="226"/>
      <c r="N14" s="62"/>
      <c r="O14" s="131" t="str">
        <f t="shared" si="1"/>
        <v/>
      </c>
      <c r="P14" s="630"/>
      <c r="Q14" s="630"/>
      <c r="R14" s="61"/>
      <c r="S14" s="430"/>
    </row>
    <row r="15" spans="1:19">
      <c r="A15" s="597"/>
      <c r="B15" s="75"/>
      <c r="C15" s="76"/>
      <c r="D15" s="77"/>
      <c r="E15" s="77"/>
      <c r="F15" s="77"/>
      <c r="G15" s="77"/>
      <c r="H15" s="76"/>
      <c r="I15" s="203">
        <f>SUM(I12:I14)</f>
        <v>0</v>
      </c>
      <c r="J15" s="150">
        <f>SUM(J12:J14)</f>
        <v>0</v>
      </c>
      <c r="K15" s="493"/>
      <c r="L15" s="134"/>
      <c r="M15" s="227">
        <f>SUM(M12:M14)</f>
        <v>0</v>
      </c>
      <c r="N15" s="78">
        <f>SUM(N12:N14)</f>
        <v>0</v>
      </c>
      <c r="O15" s="79" t="str">
        <f>IFERROR(AVERAGE(O12:O14),"")</f>
        <v/>
      </c>
      <c r="P15" s="475" t="str">
        <f>IFERROR(AVERAGE(O8:O10,O12:O14),"")</f>
        <v/>
      </c>
      <c r="Q15" s="475" t="str">
        <f>IFERROR(AVERAGE(O8:O10,O12:O14),"")</f>
        <v/>
      </c>
      <c r="R15" s="203">
        <f>SUM(R12:R14)</f>
        <v>0</v>
      </c>
      <c r="S15" s="80">
        <f>SUM(S12:S14)</f>
        <v>0</v>
      </c>
    </row>
    <row r="16" spans="1:19" ht="35.25" customHeight="1">
      <c r="A16" s="478" t="s">
        <v>208</v>
      </c>
      <c r="B16" s="479"/>
      <c r="C16" s="479"/>
      <c r="D16" s="479"/>
      <c r="E16" s="479"/>
      <c r="F16" s="479"/>
      <c r="G16" s="479"/>
      <c r="H16" s="480"/>
      <c r="I16" s="204">
        <f>I17+I34+I39</f>
        <v>0</v>
      </c>
      <c r="J16" s="93">
        <f>J17+J34+J39</f>
        <v>0</v>
      </c>
      <c r="K16" s="495"/>
      <c r="L16" s="137"/>
      <c r="M16" s="95"/>
      <c r="N16" s="96"/>
      <c r="O16" s="94"/>
      <c r="P16" s="94"/>
      <c r="Q16" s="97"/>
      <c r="R16" s="204">
        <f>R17+R34+R39</f>
        <v>0</v>
      </c>
      <c r="S16" s="98">
        <f>S17+S34+S39</f>
        <v>0</v>
      </c>
    </row>
    <row r="17" spans="1:19" ht="30.75" customHeight="1">
      <c r="A17" s="486" t="s">
        <v>213</v>
      </c>
      <c r="B17" s="487"/>
      <c r="C17" s="487"/>
      <c r="D17" s="485"/>
      <c r="E17" s="422" t="s">
        <v>139</v>
      </c>
      <c r="F17" s="423" t="s">
        <v>140</v>
      </c>
      <c r="G17" s="423" t="s">
        <v>141</v>
      </c>
      <c r="H17" s="424" t="s">
        <v>142</v>
      </c>
      <c r="I17" s="425">
        <f>I23+I33</f>
        <v>0</v>
      </c>
      <c r="J17" s="426">
        <f>J23+J33</f>
        <v>0</v>
      </c>
      <c r="K17" s="494"/>
      <c r="L17" s="432"/>
      <c r="M17" s="434"/>
      <c r="N17" s="435"/>
      <c r="O17" s="428"/>
      <c r="P17" s="491"/>
      <c r="Q17" s="492"/>
      <c r="R17" s="425">
        <f>R23+R33</f>
        <v>0</v>
      </c>
      <c r="S17" s="429">
        <f>S23+S33</f>
        <v>0</v>
      </c>
    </row>
    <row r="18" spans="1:19" ht="31.5" customHeight="1">
      <c r="A18" s="582" t="s">
        <v>214</v>
      </c>
      <c r="B18" s="219">
        <f>B14+1</f>
        <v>208</v>
      </c>
      <c r="C18" s="236" t="s">
        <v>216</v>
      </c>
      <c r="D18" s="246"/>
      <c r="E18" s="58"/>
      <c r="F18" s="68"/>
      <c r="G18" s="223"/>
      <c r="H18" s="224"/>
      <c r="I18" s="208"/>
      <c r="J18" s="149">
        <f t="shared" ref="J18:J22" si="2">I18/623</f>
        <v>0</v>
      </c>
      <c r="K18" s="238"/>
      <c r="L18" s="136"/>
      <c r="M18" s="229"/>
      <c r="N18" s="62"/>
      <c r="O18" s="131" t="str">
        <f t="shared" ref="O18:O22" si="3">IF(M18,MIN(1,N18/M18),"")</f>
        <v/>
      </c>
      <c r="P18" s="624"/>
      <c r="Q18" s="633"/>
      <c r="R18" s="208"/>
      <c r="S18" s="433"/>
    </row>
    <row r="19" spans="1:19" ht="31.5" customHeight="1">
      <c r="A19" s="583"/>
      <c r="B19" s="219">
        <f>B18+1</f>
        <v>209</v>
      </c>
      <c r="C19" s="237" t="s">
        <v>217</v>
      </c>
      <c r="D19" s="247"/>
      <c r="E19" s="58"/>
      <c r="F19" s="68"/>
      <c r="G19" s="223"/>
      <c r="H19" s="224"/>
      <c r="I19" s="208"/>
      <c r="J19" s="149">
        <f t="shared" si="2"/>
        <v>0</v>
      </c>
      <c r="K19" s="239"/>
      <c r="L19" s="133"/>
      <c r="M19" s="226"/>
      <c r="N19" s="62"/>
      <c r="O19" s="131" t="str">
        <f t="shared" si="3"/>
        <v/>
      </c>
      <c r="P19" s="625"/>
      <c r="Q19" s="634"/>
      <c r="R19" s="208"/>
      <c r="S19" s="430"/>
    </row>
    <row r="20" spans="1:19" ht="31.5" customHeight="1">
      <c r="A20" s="583"/>
      <c r="B20" s="219">
        <f t="shared" ref="B20:B22" si="4">B19+1</f>
        <v>210</v>
      </c>
      <c r="C20" s="237" t="s">
        <v>218</v>
      </c>
      <c r="D20" s="247"/>
      <c r="E20" s="58"/>
      <c r="F20" s="68"/>
      <c r="G20" s="68"/>
      <c r="H20" s="224"/>
      <c r="I20" s="208"/>
      <c r="J20" s="149">
        <f t="shared" si="2"/>
        <v>0</v>
      </c>
      <c r="K20" s="239"/>
      <c r="L20" s="133"/>
      <c r="M20" s="226"/>
      <c r="N20" s="62"/>
      <c r="O20" s="131" t="str">
        <f t="shared" si="3"/>
        <v/>
      </c>
      <c r="P20" s="625"/>
      <c r="Q20" s="634"/>
      <c r="R20" s="208"/>
      <c r="S20" s="430"/>
    </row>
    <row r="21" spans="1:19" ht="31.5" customHeight="1">
      <c r="A21" s="583"/>
      <c r="B21" s="219">
        <f t="shared" si="4"/>
        <v>211</v>
      </c>
      <c r="C21" s="237" t="s">
        <v>219</v>
      </c>
      <c r="D21" s="247"/>
      <c r="E21" s="68"/>
      <c r="F21" s="223"/>
      <c r="G21" s="223"/>
      <c r="H21" s="224"/>
      <c r="I21" s="208"/>
      <c r="J21" s="149">
        <f t="shared" si="2"/>
        <v>0</v>
      </c>
      <c r="K21" s="239"/>
      <c r="L21" s="133"/>
      <c r="M21" s="226"/>
      <c r="N21" s="62"/>
      <c r="O21" s="131" t="str">
        <f t="shared" si="3"/>
        <v/>
      </c>
      <c r="P21" s="625"/>
      <c r="Q21" s="634"/>
      <c r="R21" s="208"/>
      <c r="S21" s="430"/>
    </row>
    <row r="22" spans="1:19" ht="31.5" customHeight="1">
      <c r="A22" s="583"/>
      <c r="B22" s="219">
        <f t="shared" si="4"/>
        <v>212</v>
      </c>
      <c r="C22" s="237" t="s">
        <v>220</v>
      </c>
      <c r="D22" s="247"/>
      <c r="E22" s="68"/>
      <c r="F22" s="68"/>
      <c r="G22" s="223"/>
      <c r="H22" s="224"/>
      <c r="I22" s="208"/>
      <c r="J22" s="149">
        <f t="shared" si="2"/>
        <v>0</v>
      </c>
      <c r="K22" s="240"/>
      <c r="L22" s="133"/>
      <c r="M22" s="226"/>
      <c r="N22" s="62"/>
      <c r="O22" s="131" t="str">
        <f t="shared" si="3"/>
        <v/>
      </c>
      <c r="P22" s="625"/>
      <c r="Q22" s="634"/>
      <c r="R22" s="208"/>
      <c r="S22" s="430"/>
    </row>
    <row r="23" spans="1:19">
      <c r="A23" s="584"/>
      <c r="B23" s="75"/>
      <c r="C23" s="99"/>
      <c r="D23" s="144"/>
      <c r="E23" s="77"/>
      <c r="F23" s="77"/>
      <c r="G23" s="77"/>
      <c r="H23" s="76"/>
      <c r="I23" s="203">
        <f>SUM(I18:I22)</f>
        <v>0</v>
      </c>
      <c r="J23" s="150">
        <f>SUM(J18:J22)</f>
        <v>0</v>
      </c>
      <c r="K23" s="493"/>
      <c r="L23" s="134"/>
      <c r="M23" s="227">
        <f>SUM(M18:M22)</f>
        <v>0</v>
      </c>
      <c r="N23" s="78">
        <f>SUM(N18:N22)</f>
        <v>0</v>
      </c>
      <c r="O23" s="79" t="str">
        <f>IFERROR(AVERAGE(O18:O22),"")</f>
        <v/>
      </c>
      <c r="P23" s="625"/>
      <c r="Q23" s="634"/>
      <c r="R23" s="203">
        <f>SUM(R18:R22)</f>
        <v>0</v>
      </c>
      <c r="S23" s="80">
        <f>SUM(S18:S22)</f>
        <v>0</v>
      </c>
    </row>
    <row r="24" spans="1:19" ht="31.5" customHeight="1">
      <c r="A24" s="585" t="s">
        <v>215</v>
      </c>
      <c r="B24" s="219">
        <f>B22+1</f>
        <v>213</v>
      </c>
      <c r="C24" s="236" t="s">
        <v>221</v>
      </c>
      <c r="D24" s="246"/>
      <c r="E24" s="68"/>
      <c r="F24" s="223"/>
      <c r="G24" s="223"/>
      <c r="H24" s="224"/>
      <c r="I24" s="208"/>
      <c r="J24" s="149">
        <f t="shared" ref="J24:J32" si="5">I24/623</f>
        <v>0</v>
      </c>
      <c r="K24" s="238"/>
      <c r="L24" s="225"/>
      <c r="M24" s="226"/>
      <c r="N24" s="62"/>
      <c r="O24" s="131" t="str">
        <f>IF(M24,MIN(1,N24/M24),"")</f>
        <v/>
      </c>
      <c r="P24" s="625"/>
      <c r="Q24" s="634"/>
      <c r="R24" s="208"/>
      <c r="S24" s="430"/>
    </row>
    <row r="25" spans="1:19" ht="31.5" customHeight="1">
      <c r="A25" s="583"/>
      <c r="B25" s="219">
        <f>B24+1</f>
        <v>214</v>
      </c>
      <c r="C25" s="237" t="s">
        <v>222</v>
      </c>
      <c r="D25" s="247"/>
      <c r="E25" s="68"/>
      <c r="F25" s="68"/>
      <c r="G25" s="68"/>
      <c r="H25" s="224"/>
      <c r="I25" s="208"/>
      <c r="J25" s="149">
        <f t="shared" si="5"/>
        <v>0</v>
      </c>
      <c r="K25" s="239"/>
      <c r="L25" s="225"/>
      <c r="M25" s="226"/>
      <c r="N25" s="62"/>
      <c r="O25" s="131" t="str">
        <f t="shared" ref="O25:O32" si="6">IF(M25,MIN(1,N25/M25),"")</f>
        <v/>
      </c>
      <c r="P25" s="625"/>
      <c r="Q25" s="634"/>
      <c r="R25" s="208"/>
      <c r="S25" s="430"/>
    </row>
    <row r="26" spans="1:19" ht="31.5" customHeight="1">
      <c r="A26" s="583"/>
      <c r="B26" s="219">
        <f t="shared" ref="B26:B32" si="7">B25+1</f>
        <v>215</v>
      </c>
      <c r="C26" s="237" t="s">
        <v>223</v>
      </c>
      <c r="D26" s="247"/>
      <c r="E26" s="68"/>
      <c r="F26" s="223"/>
      <c r="G26" s="223"/>
      <c r="H26" s="224"/>
      <c r="I26" s="208"/>
      <c r="J26" s="149">
        <f t="shared" si="5"/>
        <v>0</v>
      </c>
      <c r="K26" s="239"/>
      <c r="L26" s="225"/>
      <c r="M26" s="226"/>
      <c r="N26" s="62"/>
      <c r="O26" s="131" t="str">
        <f t="shared" si="6"/>
        <v/>
      </c>
      <c r="P26" s="625"/>
      <c r="Q26" s="634"/>
      <c r="R26" s="208"/>
      <c r="S26" s="430"/>
    </row>
    <row r="27" spans="1:19" ht="31.5" customHeight="1">
      <c r="A27" s="583"/>
      <c r="B27" s="219">
        <f t="shared" si="7"/>
        <v>216</v>
      </c>
      <c r="C27" s="237" t="s">
        <v>224</v>
      </c>
      <c r="D27" s="247"/>
      <c r="E27" s="68"/>
      <c r="F27" s="223"/>
      <c r="G27" s="223"/>
      <c r="H27" s="224"/>
      <c r="I27" s="208"/>
      <c r="J27" s="149">
        <f t="shared" si="5"/>
        <v>0</v>
      </c>
      <c r="K27" s="239"/>
      <c r="L27" s="225"/>
      <c r="M27" s="233"/>
      <c r="N27" s="62"/>
      <c r="O27" s="131" t="str">
        <f t="shared" si="6"/>
        <v/>
      </c>
      <c r="P27" s="625"/>
      <c r="Q27" s="634"/>
      <c r="R27" s="208"/>
      <c r="S27" s="430"/>
    </row>
    <row r="28" spans="1:19" ht="31.5" customHeight="1">
      <c r="A28" s="583"/>
      <c r="B28" s="219">
        <f t="shared" si="7"/>
        <v>217</v>
      </c>
      <c r="C28" s="237" t="s">
        <v>225</v>
      </c>
      <c r="D28" s="247"/>
      <c r="E28" s="68"/>
      <c r="F28" s="68"/>
      <c r="G28" s="223"/>
      <c r="H28" s="224"/>
      <c r="I28" s="208"/>
      <c r="J28" s="149">
        <f t="shared" si="5"/>
        <v>0</v>
      </c>
      <c r="K28" s="239"/>
      <c r="L28" s="225"/>
      <c r="M28" s="226"/>
      <c r="N28" s="62"/>
      <c r="O28" s="131" t="str">
        <f t="shared" si="6"/>
        <v/>
      </c>
      <c r="P28" s="625"/>
      <c r="Q28" s="634"/>
      <c r="R28" s="208"/>
      <c r="S28" s="430"/>
    </row>
    <row r="29" spans="1:19" ht="31.5" customHeight="1">
      <c r="A29" s="583"/>
      <c r="B29" s="219">
        <f t="shared" si="7"/>
        <v>218</v>
      </c>
      <c r="C29" s="237" t="s">
        <v>226</v>
      </c>
      <c r="D29" s="247"/>
      <c r="E29" s="68"/>
      <c r="F29" s="68"/>
      <c r="G29" s="223"/>
      <c r="H29" s="224"/>
      <c r="I29" s="208"/>
      <c r="J29" s="149">
        <f t="shared" si="5"/>
        <v>0</v>
      </c>
      <c r="K29" s="239"/>
      <c r="L29" s="225"/>
      <c r="M29" s="226"/>
      <c r="N29" s="62"/>
      <c r="O29" s="131" t="str">
        <f t="shared" si="6"/>
        <v/>
      </c>
      <c r="P29" s="625"/>
      <c r="Q29" s="634"/>
      <c r="R29" s="208"/>
      <c r="S29" s="430"/>
    </row>
    <row r="30" spans="1:19" ht="31.5" customHeight="1">
      <c r="A30" s="583"/>
      <c r="B30" s="219">
        <f t="shared" si="7"/>
        <v>219</v>
      </c>
      <c r="C30" s="237" t="s">
        <v>227</v>
      </c>
      <c r="D30" s="247"/>
      <c r="E30" s="68"/>
      <c r="F30" s="68"/>
      <c r="G30" s="68"/>
      <c r="H30" s="224"/>
      <c r="I30" s="208"/>
      <c r="J30" s="149">
        <f t="shared" si="5"/>
        <v>0</v>
      </c>
      <c r="K30" s="239"/>
      <c r="L30" s="225"/>
      <c r="M30" s="226"/>
      <c r="N30" s="62"/>
      <c r="O30" s="131" t="str">
        <f t="shared" si="6"/>
        <v/>
      </c>
      <c r="P30" s="625"/>
      <c r="Q30" s="634"/>
      <c r="R30" s="208"/>
      <c r="S30" s="430"/>
    </row>
    <row r="31" spans="1:19" ht="31.5" customHeight="1">
      <c r="A31" s="586"/>
      <c r="B31" s="219">
        <f t="shared" si="7"/>
        <v>220</v>
      </c>
      <c r="C31" s="237" t="s">
        <v>228</v>
      </c>
      <c r="D31" s="247"/>
      <c r="E31" s="68"/>
      <c r="F31" s="68"/>
      <c r="G31" s="68"/>
      <c r="H31" s="224"/>
      <c r="I31" s="208"/>
      <c r="J31" s="149">
        <f t="shared" si="5"/>
        <v>0</v>
      </c>
      <c r="K31" s="239"/>
      <c r="L31" s="225"/>
      <c r="M31" s="226"/>
      <c r="N31" s="62"/>
      <c r="O31" s="131" t="str">
        <f t="shared" si="6"/>
        <v/>
      </c>
      <c r="P31" s="625"/>
      <c r="Q31" s="634"/>
      <c r="R31" s="208"/>
      <c r="S31" s="430"/>
    </row>
    <row r="32" spans="1:19" ht="31.5" customHeight="1">
      <c r="A32" s="586"/>
      <c r="B32" s="219">
        <f t="shared" si="7"/>
        <v>221</v>
      </c>
      <c r="C32" s="237" t="s">
        <v>229</v>
      </c>
      <c r="D32" s="247"/>
      <c r="E32" s="68"/>
      <c r="F32" s="68"/>
      <c r="G32" s="68"/>
      <c r="H32" s="224"/>
      <c r="I32" s="208"/>
      <c r="J32" s="149">
        <f t="shared" si="5"/>
        <v>0</v>
      </c>
      <c r="K32" s="240"/>
      <c r="L32" s="225"/>
      <c r="M32" s="226"/>
      <c r="N32" s="62"/>
      <c r="O32" s="131" t="str">
        <f t="shared" si="6"/>
        <v/>
      </c>
      <c r="P32" s="625"/>
      <c r="Q32" s="634"/>
      <c r="R32" s="208"/>
      <c r="S32" s="430"/>
    </row>
    <row r="33" spans="1:19">
      <c r="A33" s="587"/>
      <c r="B33" s="75"/>
      <c r="C33" s="99"/>
      <c r="D33" s="144"/>
      <c r="E33" s="77"/>
      <c r="F33" s="77"/>
      <c r="G33" s="77"/>
      <c r="H33" s="76"/>
      <c r="I33" s="203">
        <f>SUM(I24:I32)</f>
        <v>0</v>
      </c>
      <c r="J33" s="150">
        <f>SUM(J24:J32)</f>
        <v>0</v>
      </c>
      <c r="K33" s="493"/>
      <c r="L33" s="134"/>
      <c r="M33" s="234">
        <f>SUM(M24:M32)</f>
        <v>0</v>
      </c>
      <c r="N33" s="78">
        <f>SUM(N24:N32)</f>
        <v>0</v>
      </c>
      <c r="O33" s="79" t="str">
        <f>IFERROR(AVERAGE(O24:O32),"")</f>
        <v/>
      </c>
      <c r="P33" s="475" t="str">
        <f>IFERROR(AVERAGE(O18:O22,O24:O32),"")</f>
        <v/>
      </c>
      <c r="Q33" s="634"/>
      <c r="R33" s="203">
        <f>SUM(R24:R32)</f>
        <v>0</v>
      </c>
      <c r="S33" s="80">
        <f>SUM(S24:S32)</f>
        <v>0</v>
      </c>
    </row>
    <row r="34" spans="1:19" ht="30.75" customHeight="1">
      <c r="A34" s="486" t="s">
        <v>230</v>
      </c>
      <c r="B34" s="487"/>
      <c r="C34" s="487"/>
      <c r="D34" s="485"/>
      <c r="E34" s="422" t="s">
        <v>139</v>
      </c>
      <c r="F34" s="423" t="s">
        <v>140</v>
      </c>
      <c r="G34" s="423" t="s">
        <v>141</v>
      </c>
      <c r="H34" s="424" t="s">
        <v>142</v>
      </c>
      <c r="I34" s="425">
        <f>I38</f>
        <v>0</v>
      </c>
      <c r="J34" s="426">
        <f>J38</f>
        <v>0</v>
      </c>
      <c r="K34" s="494"/>
      <c r="L34" s="432"/>
      <c r="M34" s="434"/>
      <c r="N34" s="435"/>
      <c r="O34" s="428"/>
      <c r="P34" s="491"/>
      <c r="Q34" s="634"/>
      <c r="R34" s="425">
        <f>R38</f>
        <v>0</v>
      </c>
      <c r="S34" s="429">
        <f>S38</f>
        <v>0</v>
      </c>
    </row>
    <row r="35" spans="1:19" ht="31.5" customHeight="1">
      <c r="A35" s="612" t="s">
        <v>231</v>
      </c>
      <c r="B35" s="219">
        <f>B32+1</f>
        <v>222</v>
      </c>
      <c r="C35" s="236" t="s">
        <v>232</v>
      </c>
      <c r="D35" s="246"/>
      <c r="E35" s="68"/>
      <c r="F35" s="68"/>
      <c r="G35" s="223"/>
      <c r="H35" s="224"/>
      <c r="I35" s="208"/>
      <c r="J35" s="149">
        <f t="shared" ref="J35:J37" si="8">I35/623</f>
        <v>0</v>
      </c>
      <c r="K35" s="238"/>
      <c r="L35" s="225"/>
      <c r="M35" s="436"/>
      <c r="N35" s="62"/>
      <c r="O35" s="131" t="str">
        <f t="shared" ref="O35:O37" si="9">IF(M35,MIN(1,N35/M35),"")</f>
        <v/>
      </c>
      <c r="P35" s="632"/>
      <c r="Q35" s="634"/>
      <c r="R35" s="208"/>
      <c r="S35" s="430"/>
    </row>
    <row r="36" spans="1:19" ht="31.5" customHeight="1">
      <c r="A36" s="613"/>
      <c r="B36" s="219">
        <f>B35+1</f>
        <v>223</v>
      </c>
      <c r="C36" s="237" t="s">
        <v>233</v>
      </c>
      <c r="D36" s="247"/>
      <c r="E36" s="68"/>
      <c r="F36" s="68"/>
      <c r="G36" s="223"/>
      <c r="H36" s="224"/>
      <c r="I36" s="208"/>
      <c r="J36" s="149">
        <f t="shared" si="8"/>
        <v>0</v>
      </c>
      <c r="K36" s="239"/>
      <c r="L36" s="225"/>
      <c r="M36" s="436"/>
      <c r="N36" s="62"/>
      <c r="O36" s="131" t="str">
        <f t="shared" si="9"/>
        <v/>
      </c>
      <c r="P36" s="625"/>
      <c r="Q36" s="634"/>
      <c r="R36" s="208"/>
      <c r="S36" s="430"/>
    </row>
    <row r="37" spans="1:19" ht="31.5" customHeight="1">
      <c r="A37" s="613"/>
      <c r="B37" s="219">
        <f>B36+1</f>
        <v>224</v>
      </c>
      <c r="C37" s="237" t="s">
        <v>234</v>
      </c>
      <c r="D37" s="248"/>
      <c r="E37" s="68"/>
      <c r="F37" s="68"/>
      <c r="G37" s="223"/>
      <c r="H37" s="224"/>
      <c r="I37" s="208"/>
      <c r="J37" s="149">
        <f t="shared" si="8"/>
        <v>0</v>
      </c>
      <c r="K37" s="240"/>
      <c r="L37" s="225"/>
      <c r="M37" s="436"/>
      <c r="N37" s="62"/>
      <c r="O37" s="131" t="str">
        <f t="shared" si="9"/>
        <v/>
      </c>
      <c r="P37" s="625"/>
      <c r="Q37" s="634"/>
      <c r="R37" s="208"/>
      <c r="S37" s="430"/>
    </row>
    <row r="38" spans="1:19">
      <c r="A38" s="613"/>
      <c r="B38" s="75"/>
      <c r="C38" s="99"/>
      <c r="D38" s="144"/>
      <c r="E38" s="77"/>
      <c r="F38" s="77"/>
      <c r="G38" s="77"/>
      <c r="H38" s="76"/>
      <c r="I38" s="203">
        <f>SUM(I35:I37)</f>
        <v>0</v>
      </c>
      <c r="J38" s="150">
        <f>SUM(J35:J37)</f>
        <v>0</v>
      </c>
      <c r="K38" s="493"/>
      <c r="L38" s="134"/>
      <c r="M38" s="227">
        <f>SUM(M35:M37)</f>
        <v>0</v>
      </c>
      <c r="N38" s="78">
        <f>SUM(N35:N37)</f>
        <v>0</v>
      </c>
      <c r="O38" s="79" t="str">
        <f>IFERROR(AVERAGE(O35:O37),"")</f>
        <v/>
      </c>
      <c r="P38" s="475" t="str">
        <f>IFERROR(AVERAGE(O35:O37),"")</f>
        <v/>
      </c>
      <c r="Q38" s="634"/>
      <c r="R38" s="203">
        <f>SUM(R35:R37)</f>
        <v>0</v>
      </c>
      <c r="S38" s="80">
        <f>SUM(S35:S37)</f>
        <v>0</v>
      </c>
    </row>
    <row r="39" spans="1:19" ht="30.75" customHeight="1">
      <c r="A39" s="486" t="s">
        <v>235</v>
      </c>
      <c r="B39" s="487"/>
      <c r="C39" s="487"/>
      <c r="D39" s="485"/>
      <c r="E39" s="422" t="s">
        <v>139</v>
      </c>
      <c r="F39" s="423" t="s">
        <v>140</v>
      </c>
      <c r="G39" s="423" t="s">
        <v>141</v>
      </c>
      <c r="H39" s="424" t="s">
        <v>142</v>
      </c>
      <c r="I39" s="425">
        <f>I44</f>
        <v>0</v>
      </c>
      <c r="J39" s="426">
        <f>J44</f>
        <v>0</v>
      </c>
      <c r="K39" s="494"/>
      <c r="L39" s="432"/>
      <c r="M39" s="434"/>
      <c r="N39" s="435"/>
      <c r="O39" s="428"/>
      <c r="P39" s="491"/>
      <c r="Q39" s="634"/>
      <c r="R39" s="425">
        <f>R44</f>
        <v>0</v>
      </c>
      <c r="S39" s="429">
        <f>S44</f>
        <v>0</v>
      </c>
    </row>
    <row r="40" spans="1:19" ht="31.5" customHeight="1">
      <c r="A40" s="583" t="s">
        <v>236</v>
      </c>
      <c r="B40" s="219">
        <f>B37+1</f>
        <v>225</v>
      </c>
      <c r="C40" s="236" t="s">
        <v>252</v>
      </c>
      <c r="D40" s="246"/>
      <c r="E40" s="68"/>
      <c r="F40" s="223"/>
      <c r="G40" s="223"/>
      <c r="H40" s="224"/>
      <c r="I40" s="208"/>
      <c r="J40" s="149">
        <f t="shared" ref="J40:J43" si="10">I40/623</f>
        <v>0</v>
      </c>
      <c r="K40" s="238"/>
      <c r="L40" s="225"/>
      <c r="M40" s="436"/>
      <c r="N40" s="62"/>
      <c r="O40" s="131" t="str">
        <f>IF(M40,MIN(1,N40/M40),"")</f>
        <v/>
      </c>
      <c r="P40" s="632"/>
      <c r="Q40" s="634"/>
      <c r="R40" s="208"/>
      <c r="S40" s="430"/>
    </row>
    <row r="41" spans="1:19" ht="31.5" customHeight="1">
      <c r="A41" s="583"/>
      <c r="B41" s="219">
        <f>B40+1</f>
        <v>226</v>
      </c>
      <c r="C41" s="237" t="s">
        <v>253</v>
      </c>
      <c r="D41" s="247"/>
      <c r="E41" s="68"/>
      <c r="F41" s="68"/>
      <c r="G41" s="223"/>
      <c r="H41" s="67"/>
      <c r="I41" s="208"/>
      <c r="J41" s="149">
        <f t="shared" si="10"/>
        <v>0</v>
      </c>
      <c r="K41" s="239"/>
      <c r="L41" s="225"/>
      <c r="M41" s="436"/>
      <c r="N41" s="62"/>
      <c r="O41" s="132" t="str">
        <f t="shared" ref="O41:O43" si="11">IF(M41,MIN(1,N41/M41),"")</f>
        <v/>
      </c>
      <c r="P41" s="625"/>
      <c r="Q41" s="634"/>
      <c r="R41" s="208"/>
      <c r="S41" s="430"/>
    </row>
    <row r="42" spans="1:19" ht="31.5" customHeight="1">
      <c r="A42" s="615"/>
      <c r="B42" s="219">
        <f t="shared" ref="B42:B43" si="12">B41+1</f>
        <v>227</v>
      </c>
      <c r="C42" s="237" t="s">
        <v>254</v>
      </c>
      <c r="D42" s="248"/>
      <c r="E42" s="68"/>
      <c r="F42" s="223"/>
      <c r="G42" s="223"/>
      <c r="H42" s="224"/>
      <c r="I42" s="208"/>
      <c r="J42" s="149">
        <f t="shared" si="10"/>
        <v>0</v>
      </c>
      <c r="K42" s="239"/>
      <c r="L42" s="225"/>
      <c r="M42" s="436"/>
      <c r="N42" s="62"/>
      <c r="O42" s="132" t="str">
        <f t="shared" si="11"/>
        <v/>
      </c>
      <c r="P42" s="625"/>
      <c r="Q42" s="634"/>
      <c r="R42" s="208"/>
      <c r="S42" s="430"/>
    </row>
    <row r="43" spans="1:19" ht="31.5" customHeight="1">
      <c r="A43" s="615"/>
      <c r="B43" s="219">
        <f t="shared" si="12"/>
        <v>228</v>
      </c>
      <c r="C43" s="222" t="s">
        <v>255</v>
      </c>
      <c r="D43" s="232"/>
      <c r="E43" s="68"/>
      <c r="F43" s="223"/>
      <c r="G43" s="223"/>
      <c r="H43" s="224"/>
      <c r="I43" s="208"/>
      <c r="J43" s="149">
        <f t="shared" si="10"/>
        <v>0</v>
      </c>
      <c r="K43" s="240"/>
      <c r="L43" s="225"/>
      <c r="M43" s="436"/>
      <c r="N43" s="62"/>
      <c r="O43" s="132" t="str">
        <f t="shared" si="11"/>
        <v/>
      </c>
      <c r="P43" s="625"/>
      <c r="Q43" s="634"/>
      <c r="R43" s="208"/>
      <c r="S43" s="430"/>
    </row>
    <row r="44" spans="1:19">
      <c r="A44" s="616"/>
      <c r="B44" s="63"/>
      <c r="C44" s="70"/>
      <c r="D44" s="134"/>
      <c r="E44" s="65"/>
      <c r="F44" s="65"/>
      <c r="G44" s="65"/>
      <c r="H44" s="64"/>
      <c r="I44" s="203">
        <f>SUM(I40:I43)</f>
        <v>0</v>
      </c>
      <c r="J44" s="150">
        <f>SUM(J40:J43)</f>
        <v>0</v>
      </c>
      <c r="K44" s="493"/>
      <c r="L44" s="134"/>
      <c r="M44" s="227">
        <f>SUM(M40:M43)</f>
        <v>0</v>
      </c>
      <c r="N44" s="78">
        <f>SUM(N40:N43)</f>
        <v>0</v>
      </c>
      <c r="O44" s="79" t="str">
        <f>IFERROR(AVERAGE(O40:O43),"")</f>
        <v/>
      </c>
      <c r="P44" s="475" t="str">
        <f>IFERROR(AVERAGE(O40:O43),"")</f>
        <v/>
      </c>
      <c r="Q44" s="475" t="str">
        <f>IFERROR(AVERAGE(O18:O22,O24:O32,O35:O37,O40:O43),"")</f>
        <v/>
      </c>
      <c r="R44" s="203">
        <f>SUM(R40:R43)</f>
        <v>0</v>
      </c>
      <c r="S44" s="80">
        <f>SUM(S40:S43)</f>
        <v>0</v>
      </c>
    </row>
    <row r="45" spans="1:19" ht="35.25" customHeight="1">
      <c r="A45" s="478" t="s">
        <v>237</v>
      </c>
      <c r="B45" s="479"/>
      <c r="C45" s="479"/>
      <c r="D45" s="479"/>
      <c r="E45" s="479"/>
      <c r="F45" s="479"/>
      <c r="G45" s="479"/>
      <c r="H45" s="480"/>
      <c r="I45" s="204">
        <f>I46+I55</f>
        <v>0</v>
      </c>
      <c r="J45" s="93">
        <f>J46+J55</f>
        <v>0</v>
      </c>
      <c r="K45" s="495"/>
      <c r="L45" s="137"/>
      <c r="M45" s="95"/>
      <c r="N45" s="96"/>
      <c r="O45" s="94"/>
      <c r="P45" s="94"/>
      <c r="Q45" s="97"/>
      <c r="R45" s="204">
        <f>R46+R55</f>
        <v>0</v>
      </c>
      <c r="S45" s="98">
        <f>S46+S55</f>
        <v>0</v>
      </c>
    </row>
    <row r="46" spans="1:19" ht="30.75" customHeight="1">
      <c r="A46" s="486" t="s">
        <v>238</v>
      </c>
      <c r="B46" s="487"/>
      <c r="C46" s="487"/>
      <c r="D46" s="485"/>
      <c r="E46" s="422" t="s">
        <v>139</v>
      </c>
      <c r="F46" s="423" t="s">
        <v>140</v>
      </c>
      <c r="G46" s="423" t="s">
        <v>141</v>
      </c>
      <c r="H46" s="424" t="s">
        <v>142</v>
      </c>
      <c r="I46" s="425">
        <f>I50+I54</f>
        <v>0</v>
      </c>
      <c r="J46" s="426">
        <f>J50+J54</f>
        <v>0</v>
      </c>
      <c r="K46" s="494"/>
      <c r="L46" s="432"/>
      <c r="M46" s="434"/>
      <c r="N46" s="435"/>
      <c r="O46" s="428"/>
      <c r="P46" s="491"/>
      <c r="Q46" s="492"/>
      <c r="R46" s="425">
        <f>R50+R54</f>
        <v>0</v>
      </c>
      <c r="S46" s="429">
        <f>S50+S54</f>
        <v>0</v>
      </c>
    </row>
    <row r="47" spans="1:19" ht="31.5" customHeight="1">
      <c r="A47" s="582" t="s">
        <v>239</v>
      </c>
      <c r="B47" s="219">
        <f>B43+1</f>
        <v>229</v>
      </c>
      <c r="C47" s="221" t="s">
        <v>256</v>
      </c>
      <c r="D47" s="230"/>
      <c r="E47" s="58"/>
      <c r="F47" s="223"/>
      <c r="G47" s="223"/>
      <c r="H47" s="224"/>
      <c r="I47" s="208"/>
      <c r="J47" s="149">
        <f t="shared" ref="J47:J49" si="13">I47/623</f>
        <v>0</v>
      </c>
      <c r="K47" s="238"/>
      <c r="L47" s="235"/>
      <c r="M47" s="229"/>
      <c r="N47" s="62"/>
      <c r="O47" s="131" t="str">
        <f t="shared" ref="O47:O49" si="14">IF(M47,MIN(1,N47/M47),"")</f>
        <v/>
      </c>
      <c r="P47" s="624"/>
      <c r="Q47" s="633"/>
      <c r="R47" s="208"/>
      <c r="S47" s="433"/>
    </row>
    <row r="48" spans="1:19" ht="31.5" customHeight="1">
      <c r="A48" s="596"/>
      <c r="B48" s="219">
        <f>B47+1</f>
        <v>230</v>
      </c>
      <c r="C48" s="222" t="s">
        <v>249</v>
      </c>
      <c r="D48" s="231"/>
      <c r="E48" s="68"/>
      <c r="F48" s="68"/>
      <c r="G48" s="68"/>
      <c r="H48" s="224"/>
      <c r="I48" s="208"/>
      <c r="J48" s="149">
        <f t="shared" si="13"/>
        <v>0</v>
      </c>
      <c r="K48" s="239"/>
      <c r="L48" s="225"/>
      <c r="M48" s="226"/>
      <c r="N48" s="62"/>
      <c r="O48" s="131" t="str">
        <f t="shared" si="14"/>
        <v/>
      </c>
      <c r="P48" s="625"/>
      <c r="Q48" s="634"/>
      <c r="R48" s="208"/>
      <c r="S48" s="430"/>
    </row>
    <row r="49" spans="1:19" ht="31.5" customHeight="1">
      <c r="A49" s="596"/>
      <c r="B49" s="219">
        <f>B48+1</f>
        <v>231</v>
      </c>
      <c r="C49" s="69" t="s">
        <v>250</v>
      </c>
      <c r="D49" s="154"/>
      <c r="E49" s="68"/>
      <c r="F49" s="68"/>
      <c r="G49" s="68"/>
      <c r="H49" s="67"/>
      <c r="I49" s="208"/>
      <c r="J49" s="149">
        <f t="shared" si="13"/>
        <v>0</v>
      </c>
      <c r="K49" s="240"/>
      <c r="L49" s="133"/>
      <c r="M49" s="226"/>
      <c r="N49" s="62"/>
      <c r="O49" s="131" t="str">
        <f t="shared" si="14"/>
        <v/>
      </c>
      <c r="P49" s="625"/>
      <c r="Q49" s="634"/>
      <c r="R49" s="208"/>
      <c r="S49" s="430"/>
    </row>
    <row r="50" spans="1:19">
      <c r="A50" s="597"/>
      <c r="B50" s="75"/>
      <c r="C50" s="99"/>
      <c r="D50" s="144"/>
      <c r="E50" s="77"/>
      <c r="F50" s="77"/>
      <c r="G50" s="77"/>
      <c r="H50" s="76"/>
      <c r="I50" s="203">
        <f>SUM(I47:I49)</f>
        <v>0</v>
      </c>
      <c r="J50" s="150">
        <f>SUM(J47:J49)</f>
        <v>0</v>
      </c>
      <c r="K50" s="493"/>
      <c r="L50" s="134"/>
      <c r="M50" s="227">
        <f>SUM(M47:M49)</f>
        <v>0</v>
      </c>
      <c r="N50" s="78">
        <f>SUM(N47:N49)</f>
        <v>0</v>
      </c>
      <c r="O50" s="79" t="str">
        <f>IFERROR(AVERAGE(O47:O49),"")</f>
        <v/>
      </c>
      <c r="P50" s="625"/>
      <c r="Q50" s="634"/>
      <c r="R50" s="203">
        <f>SUM(R47:R49)</f>
        <v>0</v>
      </c>
      <c r="S50" s="80">
        <f>SUM(S47:S49)</f>
        <v>0</v>
      </c>
    </row>
    <row r="51" spans="1:19" ht="31.5" customHeight="1">
      <c r="A51" s="585" t="s">
        <v>240</v>
      </c>
      <c r="B51" s="219">
        <f>B49+1</f>
        <v>232</v>
      </c>
      <c r="C51" s="222" t="s">
        <v>257</v>
      </c>
      <c r="D51" s="230"/>
      <c r="E51" s="68"/>
      <c r="F51" s="68"/>
      <c r="G51" s="68"/>
      <c r="H51" s="224"/>
      <c r="I51" s="208"/>
      <c r="J51" s="149">
        <f t="shared" ref="J51:J53" si="15">I51/623</f>
        <v>0</v>
      </c>
      <c r="K51" s="238"/>
      <c r="L51" s="225"/>
      <c r="M51" s="226"/>
      <c r="N51" s="62"/>
      <c r="O51" s="131" t="str">
        <f>IF(M51,MIN(1,N51/M51),"")</f>
        <v/>
      </c>
      <c r="P51" s="625"/>
      <c r="Q51" s="634"/>
      <c r="R51" s="208"/>
      <c r="S51" s="430"/>
    </row>
    <row r="52" spans="1:19" ht="31.5" customHeight="1">
      <c r="A52" s="586"/>
      <c r="B52" s="219">
        <f>B51+1</f>
        <v>233</v>
      </c>
      <c r="C52" s="69" t="s">
        <v>258</v>
      </c>
      <c r="D52" s="153"/>
      <c r="E52" s="68"/>
      <c r="F52" s="68"/>
      <c r="G52" s="68"/>
      <c r="H52" s="67"/>
      <c r="I52" s="208"/>
      <c r="J52" s="149">
        <f t="shared" si="15"/>
        <v>0</v>
      </c>
      <c r="K52" s="239"/>
      <c r="L52" s="133"/>
      <c r="M52" s="226"/>
      <c r="N52" s="62"/>
      <c r="O52" s="131" t="str">
        <f t="shared" ref="O52:O53" si="16">IF(M52,MIN(1,N52/M52),"")</f>
        <v/>
      </c>
      <c r="P52" s="625"/>
      <c r="Q52" s="634"/>
      <c r="R52" s="208"/>
      <c r="S52" s="430"/>
    </row>
    <row r="53" spans="1:19" ht="31.5" customHeight="1">
      <c r="A53" s="586"/>
      <c r="B53" s="219">
        <f>B52+1</f>
        <v>234</v>
      </c>
      <c r="C53" s="69" t="s">
        <v>259</v>
      </c>
      <c r="D53" s="154"/>
      <c r="E53" s="68"/>
      <c r="F53" s="68"/>
      <c r="G53" s="68"/>
      <c r="H53" s="67"/>
      <c r="I53" s="208"/>
      <c r="J53" s="149">
        <f t="shared" si="15"/>
        <v>0</v>
      </c>
      <c r="K53" s="240"/>
      <c r="L53" s="133"/>
      <c r="M53" s="226"/>
      <c r="N53" s="62"/>
      <c r="O53" s="131" t="str">
        <f t="shared" si="16"/>
        <v/>
      </c>
      <c r="P53" s="625"/>
      <c r="Q53" s="634"/>
      <c r="R53" s="208"/>
      <c r="S53" s="430"/>
    </row>
    <row r="54" spans="1:19">
      <c r="A54" s="587"/>
      <c r="B54" s="75"/>
      <c r="C54" s="99"/>
      <c r="D54" s="144"/>
      <c r="E54" s="77"/>
      <c r="F54" s="77"/>
      <c r="G54" s="77"/>
      <c r="H54" s="76"/>
      <c r="I54" s="203">
        <f>SUM(I51:I53)</f>
        <v>0</v>
      </c>
      <c r="J54" s="150">
        <f>SUM(J51:J53)</f>
        <v>0</v>
      </c>
      <c r="K54" s="493"/>
      <c r="L54" s="134"/>
      <c r="M54" s="227">
        <f>SUM(M51:M53)</f>
        <v>0</v>
      </c>
      <c r="N54" s="78">
        <f>SUM(N51:N53)</f>
        <v>0</v>
      </c>
      <c r="O54" s="79" t="str">
        <f>IFERROR(AVERAGE(O51:O53),"")</f>
        <v/>
      </c>
      <c r="P54" s="475" t="str">
        <f>IFERROR(AVERAGE(O47:O49,O51:O53),"")</f>
        <v/>
      </c>
      <c r="Q54" s="634"/>
      <c r="R54" s="203">
        <f>SUM(R51:R53)</f>
        <v>0</v>
      </c>
      <c r="S54" s="80">
        <f>SUM(S51:S53)</f>
        <v>0</v>
      </c>
    </row>
    <row r="55" spans="1:19" ht="30.75" customHeight="1">
      <c r="A55" s="486" t="s">
        <v>241</v>
      </c>
      <c r="B55" s="487"/>
      <c r="C55" s="487"/>
      <c r="D55" s="485"/>
      <c r="E55" s="422" t="s">
        <v>139</v>
      </c>
      <c r="F55" s="423" t="s">
        <v>140</v>
      </c>
      <c r="G55" s="423" t="s">
        <v>141</v>
      </c>
      <c r="H55" s="424" t="s">
        <v>142</v>
      </c>
      <c r="I55" s="425">
        <f>I59+I63</f>
        <v>0</v>
      </c>
      <c r="J55" s="426">
        <f>J59+J63</f>
        <v>0</v>
      </c>
      <c r="K55" s="494"/>
      <c r="L55" s="432"/>
      <c r="M55" s="434"/>
      <c r="N55" s="435"/>
      <c r="O55" s="428"/>
      <c r="P55" s="491"/>
      <c r="Q55" s="634"/>
      <c r="R55" s="425">
        <f>R59+R63</f>
        <v>0</v>
      </c>
      <c r="S55" s="429">
        <f>S59+S63</f>
        <v>0</v>
      </c>
    </row>
    <row r="56" spans="1:19" ht="30.65" customHeight="1">
      <c r="A56" s="612" t="s">
        <v>242</v>
      </c>
      <c r="B56" s="219">
        <f>B53+1</f>
        <v>235</v>
      </c>
      <c r="C56" s="222" t="s">
        <v>260</v>
      </c>
      <c r="D56" s="230"/>
      <c r="E56" s="68"/>
      <c r="F56" s="68"/>
      <c r="G56" s="223"/>
      <c r="H56" s="224"/>
      <c r="I56" s="208"/>
      <c r="J56" s="149">
        <f t="shared" ref="J56:J58" si="17">I56/623</f>
        <v>0</v>
      </c>
      <c r="K56" s="238"/>
      <c r="L56" s="225"/>
      <c r="M56" s="436"/>
      <c r="N56" s="62"/>
      <c r="O56" s="131" t="str">
        <f t="shared" ref="O56:O58" si="18">IF(M56,MIN(1,N56/M56),"")</f>
        <v/>
      </c>
      <c r="P56" s="632"/>
      <c r="Q56" s="634"/>
      <c r="R56" s="208"/>
      <c r="S56" s="430"/>
    </row>
    <row r="57" spans="1:19" ht="30.65" customHeight="1">
      <c r="A57" s="613"/>
      <c r="B57" s="219">
        <f>B56+1</f>
        <v>236</v>
      </c>
      <c r="C57" s="69" t="s">
        <v>261</v>
      </c>
      <c r="D57" s="153"/>
      <c r="E57" s="68"/>
      <c r="F57" s="68"/>
      <c r="G57" s="223"/>
      <c r="H57" s="224"/>
      <c r="I57" s="208"/>
      <c r="J57" s="149">
        <f t="shared" si="17"/>
        <v>0</v>
      </c>
      <c r="K57" s="239"/>
      <c r="L57" s="225"/>
      <c r="M57" s="436"/>
      <c r="N57" s="62"/>
      <c r="O57" s="131" t="str">
        <f t="shared" si="18"/>
        <v/>
      </c>
      <c r="P57" s="625"/>
      <c r="Q57" s="634"/>
      <c r="R57" s="208"/>
      <c r="S57" s="430"/>
    </row>
    <row r="58" spans="1:19" ht="30.65" customHeight="1">
      <c r="A58" s="613"/>
      <c r="B58" s="219">
        <f>B57+1</f>
        <v>237</v>
      </c>
      <c r="C58" s="69" t="s">
        <v>262</v>
      </c>
      <c r="D58" s="154"/>
      <c r="E58" s="68"/>
      <c r="F58" s="68"/>
      <c r="G58" s="68"/>
      <c r="H58" s="224"/>
      <c r="I58" s="208"/>
      <c r="J58" s="149">
        <f t="shared" si="17"/>
        <v>0</v>
      </c>
      <c r="K58" s="240"/>
      <c r="L58" s="225"/>
      <c r="M58" s="436"/>
      <c r="N58" s="62"/>
      <c r="O58" s="131" t="str">
        <f t="shared" si="18"/>
        <v/>
      </c>
      <c r="P58" s="625"/>
      <c r="Q58" s="634"/>
      <c r="R58" s="208"/>
      <c r="S58" s="430"/>
    </row>
    <row r="59" spans="1:19">
      <c r="A59" s="613"/>
      <c r="B59" s="75"/>
      <c r="C59" s="99"/>
      <c r="D59" s="144"/>
      <c r="E59" s="77"/>
      <c r="F59" s="77"/>
      <c r="G59" s="77"/>
      <c r="H59" s="76"/>
      <c r="I59" s="203">
        <f>SUM(I56:I58)</f>
        <v>0</v>
      </c>
      <c r="J59" s="150">
        <f>SUM(J56:J58)</f>
        <v>0</v>
      </c>
      <c r="K59" s="493"/>
      <c r="L59" s="134"/>
      <c r="M59" s="227">
        <f>SUM(M56:M58)</f>
        <v>0</v>
      </c>
      <c r="N59" s="78">
        <f>SUM(N56:N58)</f>
        <v>0</v>
      </c>
      <c r="O59" s="79" t="str">
        <f>IFERROR(AVERAGE(O56:O58),"")</f>
        <v/>
      </c>
      <c r="P59" s="625"/>
      <c r="Q59" s="634"/>
      <c r="R59" s="203">
        <f>SUM(R56:R58)</f>
        <v>0</v>
      </c>
      <c r="S59" s="80">
        <f>SUM(S56:S58)</f>
        <v>0</v>
      </c>
    </row>
    <row r="60" spans="1:19" ht="30.65" customHeight="1">
      <c r="A60" s="614" t="s">
        <v>243</v>
      </c>
      <c r="B60" s="219">
        <f>B58+1</f>
        <v>238</v>
      </c>
      <c r="C60" s="222" t="s">
        <v>263</v>
      </c>
      <c r="D60" s="230"/>
      <c r="E60" s="68"/>
      <c r="F60" s="68"/>
      <c r="G60" s="68"/>
      <c r="H60" s="224"/>
      <c r="I60" s="208"/>
      <c r="J60" s="149">
        <f t="shared" ref="J60:J62" si="19">I60/623</f>
        <v>0</v>
      </c>
      <c r="K60" s="238"/>
      <c r="L60" s="225"/>
      <c r="M60" s="436"/>
      <c r="N60" s="62"/>
      <c r="O60" s="131" t="str">
        <f t="shared" ref="O60:O62" si="20">IF(M60,MIN(1,N60/M60),"")</f>
        <v/>
      </c>
      <c r="P60" s="625"/>
      <c r="Q60" s="634"/>
      <c r="R60" s="208"/>
      <c r="S60" s="430"/>
    </row>
    <row r="61" spans="1:19" ht="30.65" customHeight="1">
      <c r="A61" s="613"/>
      <c r="B61" s="219">
        <f>B60+1</f>
        <v>239</v>
      </c>
      <c r="C61" s="222" t="s">
        <v>264</v>
      </c>
      <c r="D61" s="231"/>
      <c r="E61" s="68"/>
      <c r="F61" s="68"/>
      <c r="G61" s="68"/>
      <c r="H61" s="224"/>
      <c r="I61" s="208"/>
      <c r="J61" s="149">
        <f t="shared" si="19"/>
        <v>0</v>
      </c>
      <c r="K61" s="239"/>
      <c r="L61" s="225"/>
      <c r="M61" s="436"/>
      <c r="N61" s="62"/>
      <c r="O61" s="131" t="str">
        <f t="shared" si="20"/>
        <v/>
      </c>
      <c r="P61" s="625"/>
      <c r="Q61" s="634"/>
      <c r="R61" s="208"/>
      <c r="S61" s="430"/>
    </row>
    <row r="62" spans="1:19" ht="30.65" customHeight="1">
      <c r="A62" s="613"/>
      <c r="B62" s="219">
        <f>B61+1</f>
        <v>240</v>
      </c>
      <c r="C62" s="69" t="s">
        <v>265</v>
      </c>
      <c r="D62" s="154"/>
      <c r="E62" s="68"/>
      <c r="F62" s="68"/>
      <c r="G62" s="68"/>
      <c r="H62" s="67"/>
      <c r="I62" s="208"/>
      <c r="J62" s="149">
        <f t="shared" si="19"/>
        <v>0</v>
      </c>
      <c r="K62" s="240"/>
      <c r="L62" s="437"/>
      <c r="M62" s="436"/>
      <c r="N62" s="62"/>
      <c r="O62" s="131" t="str">
        <f t="shared" si="20"/>
        <v/>
      </c>
      <c r="P62" s="625"/>
      <c r="Q62" s="634"/>
      <c r="R62" s="208"/>
      <c r="S62" s="430"/>
    </row>
    <row r="63" spans="1:19">
      <c r="A63" s="613"/>
      <c r="B63" s="75"/>
      <c r="C63" s="99"/>
      <c r="D63" s="144"/>
      <c r="E63" s="77"/>
      <c r="F63" s="77"/>
      <c r="G63" s="77"/>
      <c r="H63" s="76"/>
      <c r="I63" s="203">
        <f>SUM(I60:I62)</f>
        <v>0</v>
      </c>
      <c r="J63" s="150">
        <f>SUM(J60:J62)</f>
        <v>0</v>
      </c>
      <c r="K63" s="493"/>
      <c r="L63" s="134"/>
      <c r="M63" s="227">
        <f>SUM(M60:M62)</f>
        <v>0</v>
      </c>
      <c r="N63" s="78">
        <f>SUM(N60:N62)</f>
        <v>0</v>
      </c>
      <c r="O63" s="79" t="str">
        <f>IFERROR(AVERAGE(O60:O62),"")</f>
        <v/>
      </c>
      <c r="P63" s="475" t="str">
        <f>IFERROR(AVERAGE(O56:O58,O60:O62),"")</f>
        <v/>
      </c>
      <c r="Q63" s="476" t="str">
        <f>IFERROR(AVERAGE(O47:O49,O51:O53,O56:O58,O60:O62),"")</f>
        <v/>
      </c>
      <c r="R63" s="203">
        <f>SUM(R60:R62)</f>
        <v>0</v>
      </c>
      <c r="S63" s="80">
        <f>SUM(S60:S62)</f>
        <v>0</v>
      </c>
    </row>
    <row r="64" spans="1:19" ht="35.25" customHeight="1">
      <c r="A64" s="478" t="s">
        <v>244</v>
      </c>
      <c r="B64" s="479"/>
      <c r="C64" s="479"/>
      <c r="D64" s="479"/>
      <c r="E64" s="479"/>
      <c r="F64" s="479"/>
      <c r="G64" s="479"/>
      <c r="H64" s="480"/>
      <c r="I64" s="204">
        <f>I65</f>
        <v>0</v>
      </c>
      <c r="J64" s="93">
        <f>J65</f>
        <v>0</v>
      </c>
      <c r="K64" s="495"/>
      <c r="L64" s="137"/>
      <c r="M64" s="95"/>
      <c r="N64" s="96"/>
      <c r="O64" s="94"/>
      <c r="P64" s="94"/>
      <c r="Q64" s="97"/>
      <c r="R64" s="204">
        <f>R65</f>
        <v>0</v>
      </c>
      <c r="S64" s="98">
        <f>S65</f>
        <v>0</v>
      </c>
    </row>
    <row r="65" spans="1:19" ht="30.75" customHeight="1">
      <c r="A65" s="486" t="s">
        <v>245</v>
      </c>
      <c r="B65" s="487"/>
      <c r="C65" s="487"/>
      <c r="D65" s="485"/>
      <c r="E65" s="422" t="s">
        <v>139</v>
      </c>
      <c r="F65" s="423" t="s">
        <v>140</v>
      </c>
      <c r="G65" s="423" t="s">
        <v>141</v>
      </c>
      <c r="H65" s="424" t="s">
        <v>142</v>
      </c>
      <c r="I65" s="425">
        <f>I73+I76+I79</f>
        <v>0</v>
      </c>
      <c r="J65" s="426">
        <f>J73+J76+J79</f>
        <v>0</v>
      </c>
      <c r="K65" s="494"/>
      <c r="L65" s="432"/>
      <c r="M65" s="434"/>
      <c r="N65" s="435"/>
      <c r="O65" s="428"/>
      <c r="P65" s="491"/>
      <c r="Q65" s="492"/>
      <c r="R65" s="425">
        <f>R73+R76+R79</f>
        <v>0</v>
      </c>
      <c r="S65" s="429">
        <f>S73+S76+S79</f>
        <v>0</v>
      </c>
    </row>
    <row r="66" spans="1:19" ht="31.5" customHeight="1">
      <c r="A66" s="582" t="s">
        <v>246</v>
      </c>
      <c r="B66" s="219">
        <f>B62+1</f>
        <v>241</v>
      </c>
      <c r="C66" s="221" t="s">
        <v>266</v>
      </c>
      <c r="D66" s="230"/>
      <c r="E66" s="58"/>
      <c r="F66" s="68"/>
      <c r="G66" s="223"/>
      <c r="H66" s="224"/>
      <c r="I66" s="208"/>
      <c r="J66" s="149">
        <f t="shared" ref="J66:J72" si="21">I66/623</f>
        <v>0</v>
      </c>
      <c r="K66" s="238"/>
      <c r="L66" s="235"/>
      <c r="M66" s="229"/>
      <c r="N66" s="62"/>
      <c r="O66" s="131" t="str">
        <f t="shared" ref="O66:O72" si="22">IF(M66,MIN(1,N66/M66),"")</f>
        <v/>
      </c>
      <c r="P66" s="624"/>
      <c r="Q66" s="624"/>
      <c r="R66" s="208"/>
      <c r="S66" s="433"/>
    </row>
    <row r="67" spans="1:19" ht="31.5" customHeight="1">
      <c r="A67" s="596"/>
      <c r="B67" s="219">
        <f>B66+1</f>
        <v>242</v>
      </c>
      <c r="C67" s="222" t="s">
        <v>267</v>
      </c>
      <c r="D67" s="231"/>
      <c r="E67" s="58"/>
      <c r="F67" s="223"/>
      <c r="G67" s="223"/>
      <c r="H67" s="224"/>
      <c r="I67" s="208"/>
      <c r="J67" s="149">
        <f t="shared" si="21"/>
        <v>0</v>
      </c>
      <c r="K67" s="239"/>
      <c r="L67" s="225"/>
      <c r="M67" s="226"/>
      <c r="N67" s="62"/>
      <c r="O67" s="131" t="str">
        <f t="shared" si="22"/>
        <v/>
      </c>
      <c r="P67" s="625"/>
      <c r="Q67" s="625"/>
      <c r="R67" s="208"/>
      <c r="S67" s="430"/>
    </row>
    <row r="68" spans="1:19" ht="31.5" customHeight="1">
      <c r="A68" s="596"/>
      <c r="B68" s="219">
        <f t="shared" ref="B68:B72" si="23">B67+1</f>
        <v>243</v>
      </c>
      <c r="C68" s="222" t="s">
        <v>268</v>
      </c>
      <c r="D68" s="231"/>
      <c r="E68" s="58"/>
      <c r="F68" s="68"/>
      <c r="G68" s="223"/>
      <c r="H68" s="224"/>
      <c r="I68" s="208"/>
      <c r="J68" s="149">
        <f t="shared" si="21"/>
        <v>0</v>
      </c>
      <c r="K68" s="239"/>
      <c r="L68" s="225"/>
      <c r="M68" s="226"/>
      <c r="N68" s="62"/>
      <c r="O68" s="131" t="str">
        <f t="shared" si="22"/>
        <v/>
      </c>
      <c r="P68" s="625"/>
      <c r="Q68" s="625"/>
      <c r="R68" s="208"/>
      <c r="S68" s="430"/>
    </row>
    <row r="69" spans="1:19" ht="31.5" customHeight="1">
      <c r="A69" s="596"/>
      <c r="B69" s="219">
        <f t="shared" si="23"/>
        <v>244</v>
      </c>
      <c r="C69" s="222" t="s">
        <v>269</v>
      </c>
      <c r="D69" s="231"/>
      <c r="E69" s="58"/>
      <c r="F69" s="68"/>
      <c r="G69" s="68"/>
      <c r="H69" s="224"/>
      <c r="I69" s="208"/>
      <c r="J69" s="149">
        <f t="shared" si="21"/>
        <v>0</v>
      </c>
      <c r="K69" s="239"/>
      <c r="L69" s="225"/>
      <c r="M69" s="226"/>
      <c r="N69" s="62"/>
      <c r="O69" s="131" t="str">
        <f t="shared" si="22"/>
        <v/>
      </c>
      <c r="P69" s="625"/>
      <c r="Q69" s="625"/>
      <c r="R69" s="208"/>
      <c r="S69" s="430"/>
    </row>
    <row r="70" spans="1:19" ht="31.5" customHeight="1">
      <c r="A70" s="596"/>
      <c r="B70" s="219">
        <f t="shared" si="23"/>
        <v>245</v>
      </c>
      <c r="C70" s="222" t="s">
        <v>270</v>
      </c>
      <c r="D70" s="231"/>
      <c r="E70" s="58"/>
      <c r="F70" s="223"/>
      <c r="G70" s="223"/>
      <c r="H70" s="224"/>
      <c r="I70" s="208"/>
      <c r="J70" s="149">
        <f t="shared" si="21"/>
        <v>0</v>
      </c>
      <c r="K70" s="239"/>
      <c r="L70" s="225"/>
      <c r="M70" s="226"/>
      <c r="N70" s="62"/>
      <c r="O70" s="131" t="str">
        <f t="shared" si="22"/>
        <v/>
      </c>
      <c r="P70" s="625"/>
      <c r="Q70" s="625"/>
      <c r="R70" s="208"/>
      <c r="S70" s="430"/>
    </row>
    <row r="71" spans="1:19" ht="31.5" customHeight="1">
      <c r="A71" s="596"/>
      <c r="B71" s="219">
        <f t="shared" si="23"/>
        <v>246</v>
      </c>
      <c r="C71" s="222" t="s">
        <v>271</v>
      </c>
      <c r="D71" s="231"/>
      <c r="E71" s="68"/>
      <c r="F71" s="223"/>
      <c r="G71" s="223"/>
      <c r="H71" s="224"/>
      <c r="I71" s="208"/>
      <c r="J71" s="149">
        <f t="shared" si="21"/>
        <v>0</v>
      </c>
      <c r="K71" s="239"/>
      <c r="L71" s="225"/>
      <c r="M71" s="226"/>
      <c r="N71" s="62"/>
      <c r="O71" s="131" t="str">
        <f t="shared" si="22"/>
        <v/>
      </c>
      <c r="P71" s="625"/>
      <c r="Q71" s="625"/>
      <c r="R71" s="208"/>
      <c r="S71" s="430"/>
    </row>
    <row r="72" spans="1:19" ht="31.5" customHeight="1">
      <c r="A72" s="596"/>
      <c r="B72" s="219">
        <f t="shared" si="23"/>
        <v>247</v>
      </c>
      <c r="C72" s="222" t="s">
        <v>272</v>
      </c>
      <c r="D72" s="232"/>
      <c r="E72" s="68"/>
      <c r="F72" s="223"/>
      <c r="G72" s="223"/>
      <c r="H72" s="224"/>
      <c r="I72" s="208"/>
      <c r="J72" s="149">
        <f t="shared" si="21"/>
        <v>0</v>
      </c>
      <c r="K72" s="240"/>
      <c r="L72" s="225"/>
      <c r="M72" s="226"/>
      <c r="N72" s="62"/>
      <c r="O72" s="131" t="str">
        <f t="shared" si="22"/>
        <v/>
      </c>
      <c r="P72" s="625"/>
      <c r="Q72" s="625"/>
      <c r="R72" s="208"/>
      <c r="S72" s="430"/>
    </row>
    <row r="73" spans="1:19">
      <c r="A73" s="597"/>
      <c r="B73" s="75"/>
      <c r="C73" s="99"/>
      <c r="D73" s="144"/>
      <c r="E73" s="77"/>
      <c r="F73" s="77"/>
      <c r="G73" s="77"/>
      <c r="H73" s="76"/>
      <c r="I73" s="203">
        <f>SUM(I66:I72)</f>
        <v>0</v>
      </c>
      <c r="J73" s="150">
        <f>SUM(J66:J72)</f>
        <v>0</v>
      </c>
      <c r="K73" s="493"/>
      <c r="L73" s="134"/>
      <c r="M73" s="227">
        <f>SUM(M66:M72)</f>
        <v>0</v>
      </c>
      <c r="N73" s="78">
        <f>SUM(N66:N72)</f>
        <v>0</v>
      </c>
      <c r="O73" s="79" t="str">
        <f>IFERROR(AVERAGE(O66:O72),"")</f>
        <v/>
      </c>
      <c r="P73" s="625"/>
      <c r="Q73" s="625"/>
      <c r="R73" s="203">
        <f>SUM(R66:R72)</f>
        <v>0</v>
      </c>
      <c r="S73" s="80">
        <f>SUM(S66:S72)</f>
        <v>0</v>
      </c>
    </row>
    <row r="74" spans="1:19" ht="31.5" customHeight="1">
      <c r="A74" s="585" t="s">
        <v>247</v>
      </c>
      <c r="B74" s="219">
        <f>B72+1</f>
        <v>248</v>
      </c>
      <c r="C74" s="222" t="s">
        <v>273</v>
      </c>
      <c r="D74" s="230"/>
      <c r="E74" s="68"/>
      <c r="F74" s="68"/>
      <c r="G74" s="68"/>
      <c r="H74" s="224"/>
      <c r="I74" s="208"/>
      <c r="J74" s="149">
        <f t="shared" ref="J74:J75" si="24">I74/623</f>
        <v>0</v>
      </c>
      <c r="K74" s="238"/>
      <c r="L74" s="225"/>
      <c r="M74" s="226"/>
      <c r="N74" s="62"/>
      <c r="O74" s="131" t="str">
        <f>IF(M74,MIN(1,N74/M74),"")</f>
        <v/>
      </c>
      <c r="P74" s="625"/>
      <c r="Q74" s="625"/>
      <c r="R74" s="208"/>
      <c r="S74" s="430"/>
    </row>
    <row r="75" spans="1:19" ht="31.5" customHeight="1">
      <c r="A75" s="586"/>
      <c r="B75" s="219">
        <f>B74+1</f>
        <v>249</v>
      </c>
      <c r="C75" s="222" t="s">
        <v>274</v>
      </c>
      <c r="D75" s="154"/>
      <c r="E75" s="68"/>
      <c r="F75" s="68"/>
      <c r="G75" s="68"/>
      <c r="H75" s="67"/>
      <c r="I75" s="208"/>
      <c r="J75" s="149">
        <f t="shared" si="24"/>
        <v>0</v>
      </c>
      <c r="K75" s="240"/>
      <c r="L75" s="133"/>
      <c r="M75" s="226"/>
      <c r="N75" s="62"/>
      <c r="O75" s="131" t="str">
        <f t="shared" ref="O75" si="25">IF(M75,MIN(1,N75/M75),"")</f>
        <v/>
      </c>
      <c r="P75" s="625"/>
      <c r="Q75" s="625"/>
      <c r="R75" s="208"/>
      <c r="S75" s="430"/>
    </row>
    <row r="76" spans="1:19">
      <c r="A76" s="587"/>
      <c r="B76" s="75"/>
      <c r="C76" s="99"/>
      <c r="D76" s="144"/>
      <c r="E76" s="77"/>
      <c r="F76" s="77"/>
      <c r="G76" s="77"/>
      <c r="H76" s="76"/>
      <c r="I76" s="203">
        <f>SUM(I74:I75)</f>
        <v>0</v>
      </c>
      <c r="J76" s="150">
        <f>SUM(J74:J75)</f>
        <v>0</v>
      </c>
      <c r="K76" s="493"/>
      <c r="L76" s="134"/>
      <c r="M76" s="227">
        <f>SUM(M74:M75)</f>
        <v>0</v>
      </c>
      <c r="N76" s="78">
        <f>SUM(N74:N75)</f>
        <v>0</v>
      </c>
      <c r="O76" s="79" t="str">
        <f>IFERROR(AVERAGE(O74:O75),"")</f>
        <v/>
      </c>
      <c r="P76" s="625"/>
      <c r="Q76" s="625"/>
      <c r="R76" s="203">
        <f>SUM(R74:R75)</f>
        <v>0</v>
      </c>
      <c r="S76" s="80">
        <f>SUM(S74:S75)</f>
        <v>0</v>
      </c>
    </row>
    <row r="77" spans="1:19" ht="31.5" customHeight="1">
      <c r="A77" s="612" t="s">
        <v>248</v>
      </c>
      <c r="B77" s="219">
        <f>B75+1</f>
        <v>250</v>
      </c>
      <c r="C77" s="222" t="s">
        <v>275</v>
      </c>
      <c r="D77" s="230"/>
      <c r="E77" s="68"/>
      <c r="F77" s="68"/>
      <c r="G77" s="68"/>
      <c r="H77" s="224"/>
      <c r="I77" s="208"/>
      <c r="J77" s="149">
        <f t="shared" ref="J77:J78" si="26">I77/623</f>
        <v>0</v>
      </c>
      <c r="K77" s="238"/>
      <c r="L77" s="225"/>
      <c r="M77" s="436"/>
      <c r="N77" s="62"/>
      <c r="O77" s="131" t="str">
        <f t="shared" ref="O77:O78" si="27">IF(M77,MIN(1,N77/M77),"")</f>
        <v/>
      </c>
      <c r="P77" s="625"/>
      <c r="Q77" s="625"/>
      <c r="R77" s="208"/>
      <c r="S77" s="430"/>
    </row>
    <row r="78" spans="1:19" ht="31.5" customHeight="1">
      <c r="A78" s="613"/>
      <c r="B78" s="219">
        <f>B77+1</f>
        <v>251</v>
      </c>
      <c r="C78" s="69" t="s">
        <v>276</v>
      </c>
      <c r="D78" s="154"/>
      <c r="E78" s="68"/>
      <c r="F78" s="68"/>
      <c r="G78" s="68"/>
      <c r="H78" s="67"/>
      <c r="I78" s="208"/>
      <c r="J78" s="149">
        <f t="shared" si="26"/>
        <v>0</v>
      </c>
      <c r="K78" s="240"/>
      <c r="L78" s="437"/>
      <c r="M78" s="436"/>
      <c r="N78" s="62"/>
      <c r="O78" s="131" t="str">
        <f t="shared" si="27"/>
        <v/>
      </c>
      <c r="P78" s="626"/>
      <c r="Q78" s="626"/>
      <c r="R78" s="208"/>
      <c r="S78" s="430"/>
    </row>
    <row r="79" spans="1:19">
      <c r="A79" s="613"/>
      <c r="B79" s="75"/>
      <c r="C79" s="99"/>
      <c r="D79" s="144"/>
      <c r="E79" s="77"/>
      <c r="F79" s="77"/>
      <c r="G79" s="77"/>
      <c r="H79" s="76"/>
      <c r="I79" s="203">
        <f>SUM(I77:I78)</f>
        <v>0</v>
      </c>
      <c r="J79" s="150">
        <f>SUM(J77:J78)</f>
        <v>0</v>
      </c>
      <c r="K79" s="493"/>
      <c r="L79" s="134"/>
      <c r="M79" s="227">
        <f>SUM(M77:M78)</f>
        <v>0</v>
      </c>
      <c r="N79" s="78">
        <f>SUM(N77:N78)</f>
        <v>0</v>
      </c>
      <c r="O79" s="79" t="str">
        <f>IFERROR(AVERAGE(O77:O78),"")</f>
        <v/>
      </c>
      <c r="P79" s="475" t="str">
        <f>IFERROR(AVERAGE(O66:O72,O74:O75,O77:O78),"")</f>
        <v/>
      </c>
      <c r="Q79" s="476" t="str">
        <f>IFERROR(AVERAGE(O66:O72,O74:O75,O77:O78),"")</f>
        <v/>
      </c>
      <c r="R79" s="203">
        <f>SUM(R77:R78)</f>
        <v>0</v>
      </c>
      <c r="S79" s="80">
        <f>SUM(S77:S78)</f>
        <v>0</v>
      </c>
    </row>
    <row r="80" spans="1:19" ht="35.25" customHeight="1">
      <c r="A80" s="478" t="s">
        <v>110</v>
      </c>
      <c r="B80" s="479"/>
      <c r="C80" s="479"/>
      <c r="D80" s="479"/>
      <c r="E80" s="479"/>
      <c r="F80" s="479"/>
      <c r="G80" s="479"/>
      <c r="H80" s="480"/>
      <c r="I80" s="204">
        <f>I81</f>
        <v>0</v>
      </c>
      <c r="J80" s="93">
        <f>J81</f>
        <v>0</v>
      </c>
      <c r="K80" s="495"/>
      <c r="L80" s="137"/>
      <c r="M80" s="95"/>
      <c r="N80" s="96"/>
      <c r="O80" s="94"/>
      <c r="P80" s="94"/>
      <c r="Q80" s="97"/>
      <c r="R80" s="204">
        <f>R81</f>
        <v>0</v>
      </c>
      <c r="S80" s="98">
        <f>S81</f>
        <v>0</v>
      </c>
    </row>
    <row r="81" spans="1:19" ht="30.65" customHeight="1">
      <c r="A81" s="486" t="s">
        <v>277</v>
      </c>
      <c r="B81" s="487"/>
      <c r="C81" s="487"/>
      <c r="D81" s="485"/>
      <c r="E81" s="422" t="s">
        <v>139</v>
      </c>
      <c r="F81" s="423" t="s">
        <v>140</v>
      </c>
      <c r="G81" s="423" t="s">
        <v>141</v>
      </c>
      <c r="H81" s="424" t="s">
        <v>142</v>
      </c>
      <c r="I81" s="425">
        <f>I85+I89+I92</f>
        <v>0</v>
      </c>
      <c r="J81" s="426">
        <f>J85+J89+J92</f>
        <v>0</v>
      </c>
      <c r="K81" s="494"/>
      <c r="L81" s="432"/>
      <c r="M81" s="434"/>
      <c r="N81" s="435"/>
      <c r="O81" s="428"/>
      <c r="P81" s="491"/>
      <c r="Q81" s="492"/>
      <c r="R81" s="425">
        <f>R85+R89+R92</f>
        <v>0</v>
      </c>
      <c r="S81" s="429">
        <f>S85+S89+S92</f>
        <v>0</v>
      </c>
    </row>
    <row r="82" spans="1:19" ht="30.65" customHeight="1">
      <c r="A82" s="582" t="s">
        <v>149</v>
      </c>
      <c r="B82" s="219">
        <f>B78+1</f>
        <v>252</v>
      </c>
      <c r="C82" s="222" t="s">
        <v>150</v>
      </c>
      <c r="D82" s="230"/>
      <c r="E82" s="68"/>
      <c r="F82" s="223"/>
      <c r="G82" s="68"/>
      <c r="H82" s="67"/>
      <c r="I82" s="208"/>
      <c r="J82" s="149">
        <f t="shared" ref="J82:J91" si="28">I82/623</f>
        <v>0</v>
      </c>
      <c r="K82" s="238"/>
      <c r="L82" s="225"/>
      <c r="M82" s="436"/>
      <c r="N82" s="62"/>
      <c r="O82" s="131" t="str">
        <f t="shared" ref="O82:O84" si="29">IF(M82,MIN(1,N82/M82),"")</f>
        <v/>
      </c>
      <c r="P82" s="624"/>
      <c r="Q82" s="627"/>
      <c r="R82" s="208"/>
      <c r="S82" s="430"/>
    </row>
    <row r="83" spans="1:19" ht="30.65" customHeight="1">
      <c r="A83" s="593"/>
      <c r="B83" s="219">
        <f>B82+1</f>
        <v>253</v>
      </c>
      <c r="C83" s="222" t="s">
        <v>151</v>
      </c>
      <c r="D83" s="231"/>
      <c r="E83" s="68"/>
      <c r="F83" s="223"/>
      <c r="G83" s="223"/>
      <c r="H83" s="224"/>
      <c r="I83" s="208"/>
      <c r="J83" s="149">
        <f t="shared" si="28"/>
        <v>0</v>
      </c>
      <c r="K83" s="239"/>
      <c r="L83" s="225"/>
      <c r="M83" s="436"/>
      <c r="N83" s="62"/>
      <c r="O83" s="131" t="str">
        <f t="shared" si="29"/>
        <v/>
      </c>
      <c r="P83" s="625"/>
      <c r="Q83" s="625"/>
      <c r="R83" s="208"/>
      <c r="S83" s="430"/>
    </row>
    <row r="84" spans="1:19" ht="30.65" customHeight="1">
      <c r="A84" s="593"/>
      <c r="B84" s="219">
        <f>B83+1</f>
        <v>254</v>
      </c>
      <c r="C84" s="222" t="s">
        <v>152</v>
      </c>
      <c r="D84" s="232"/>
      <c r="E84" s="68"/>
      <c r="F84" s="223"/>
      <c r="G84" s="223"/>
      <c r="H84" s="224"/>
      <c r="I84" s="208"/>
      <c r="J84" s="149">
        <f t="shared" si="28"/>
        <v>0</v>
      </c>
      <c r="K84" s="240"/>
      <c r="L84" s="225"/>
      <c r="M84" s="436"/>
      <c r="N84" s="62"/>
      <c r="O84" s="131" t="str">
        <f t="shared" si="29"/>
        <v/>
      </c>
      <c r="P84" s="625"/>
      <c r="Q84" s="625"/>
      <c r="R84" s="208"/>
      <c r="S84" s="430"/>
    </row>
    <row r="85" spans="1:19">
      <c r="A85" s="623"/>
      <c r="B85" s="75"/>
      <c r="C85" s="99"/>
      <c r="D85" s="144"/>
      <c r="E85" s="77"/>
      <c r="F85" s="77"/>
      <c r="G85" s="77"/>
      <c r="H85" s="76"/>
      <c r="I85" s="203">
        <f>SUM(I82:I84)</f>
        <v>0</v>
      </c>
      <c r="J85" s="150">
        <f>SUM(J82:J84)</f>
        <v>0</v>
      </c>
      <c r="K85" s="493"/>
      <c r="L85" s="134"/>
      <c r="M85" s="227">
        <f>SUM(M82:M84)</f>
        <v>0</v>
      </c>
      <c r="N85" s="78">
        <f>SUM(N82:N84)</f>
        <v>0</v>
      </c>
      <c r="O85" s="79" t="str">
        <f>IFERROR(AVERAGE(O82:O84),"")</f>
        <v/>
      </c>
      <c r="P85" s="625"/>
      <c r="Q85" s="625"/>
      <c r="R85" s="203">
        <f>SUM(R82:R84)</f>
        <v>0</v>
      </c>
      <c r="S85" s="80">
        <f>SUM(S82:S84)</f>
        <v>0</v>
      </c>
    </row>
    <row r="86" spans="1:19" ht="31.5" customHeight="1">
      <c r="A86" s="582" t="s">
        <v>153</v>
      </c>
      <c r="B86" s="219">
        <f>B84+1</f>
        <v>255</v>
      </c>
      <c r="C86" s="222" t="s">
        <v>278</v>
      </c>
      <c r="D86" s="230"/>
      <c r="E86" s="68"/>
      <c r="F86" s="68"/>
      <c r="G86" s="223"/>
      <c r="H86" s="224"/>
      <c r="I86" s="208"/>
      <c r="J86" s="149">
        <f t="shared" si="28"/>
        <v>0</v>
      </c>
      <c r="K86" s="238"/>
      <c r="L86" s="225"/>
      <c r="M86" s="436"/>
      <c r="N86" s="62"/>
      <c r="O86" s="131" t="str">
        <f t="shared" ref="O86:O88" si="30">IF(M86,MIN(1,N86/M86),"")</f>
        <v/>
      </c>
      <c r="P86" s="625"/>
      <c r="Q86" s="625"/>
      <c r="R86" s="208"/>
      <c r="S86" s="430"/>
    </row>
    <row r="87" spans="1:19" ht="31.5" customHeight="1">
      <c r="A87" s="593"/>
      <c r="B87" s="219">
        <f>B86+1</f>
        <v>256</v>
      </c>
      <c r="C87" s="222" t="s">
        <v>288</v>
      </c>
      <c r="D87" s="231"/>
      <c r="E87" s="68"/>
      <c r="F87" s="68"/>
      <c r="G87" s="68"/>
      <c r="H87" s="224"/>
      <c r="I87" s="208"/>
      <c r="J87" s="149">
        <f t="shared" si="28"/>
        <v>0</v>
      </c>
      <c r="K87" s="239"/>
      <c r="L87" s="225"/>
      <c r="M87" s="436"/>
      <c r="N87" s="62"/>
      <c r="O87" s="131" t="str">
        <f t="shared" si="30"/>
        <v/>
      </c>
      <c r="P87" s="625"/>
      <c r="Q87" s="625"/>
      <c r="R87" s="208"/>
      <c r="S87" s="430"/>
    </row>
    <row r="88" spans="1:19" ht="31.5" customHeight="1">
      <c r="A88" s="593"/>
      <c r="B88" s="219">
        <f>B87+1</f>
        <v>257</v>
      </c>
      <c r="C88" s="222" t="s">
        <v>154</v>
      </c>
      <c r="D88" s="232"/>
      <c r="E88" s="68"/>
      <c r="F88" s="68"/>
      <c r="G88" s="223"/>
      <c r="H88" s="224"/>
      <c r="I88" s="208"/>
      <c r="J88" s="149">
        <f t="shared" si="28"/>
        <v>0</v>
      </c>
      <c r="K88" s="240"/>
      <c r="L88" s="225"/>
      <c r="M88" s="436"/>
      <c r="N88" s="62"/>
      <c r="O88" s="131" t="str">
        <f t="shared" si="30"/>
        <v/>
      </c>
      <c r="P88" s="625"/>
      <c r="Q88" s="625"/>
      <c r="R88" s="208"/>
      <c r="S88" s="430"/>
    </row>
    <row r="89" spans="1:19">
      <c r="A89" s="623"/>
      <c r="B89" s="75"/>
      <c r="C89" s="99"/>
      <c r="D89" s="144"/>
      <c r="E89" s="77"/>
      <c r="F89" s="77"/>
      <c r="G89" s="77"/>
      <c r="H89" s="76"/>
      <c r="I89" s="203">
        <f>SUM(I86:I88)</f>
        <v>0</v>
      </c>
      <c r="J89" s="150">
        <f>SUM(J86:J88)</f>
        <v>0</v>
      </c>
      <c r="K89" s="493"/>
      <c r="L89" s="134"/>
      <c r="M89" s="227">
        <f>SUM(M86:M88)</f>
        <v>0</v>
      </c>
      <c r="N89" s="78">
        <f>SUM(N86:N88)</f>
        <v>0</v>
      </c>
      <c r="O89" s="79" t="str">
        <f>IFERROR(AVERAGE(O86:O88),"")</f>
        <v/>
      </c>
      <c r="P89" s="625"/>
      <c r="Q89" s="625"/>
      <c r="R89" s="203">
        <f>SUM(R86:R88)</f>
        <v>0</v>
      </c>
      <c r="S89" s="80">
        <f>SUM(S86:S88)</f>
        <v>0</v>
      </c>
    </row>
    <row r="90" spans="1:19" ht="31.5" customHeight="1">
      <c r="A90" s="582" t="s">
        <v>279</v>
      </c>
      <c r="B90" s="219">
        <f>B88+1</f>
        <v>258</v>
      </c>
      <c r="C90" s="222" t="s">
        <v>280</v>
      </c>
      <c r="D90" s="230"/>
      <c r="E90" s="68"/>
      <c r="F90" s="68"/>
      <c r="G90" s="68"/>
      <c r="H90" s="224"/>
      <c r="I90" s="208"/>
      <c r="J90" s="149">
        <f t="shared" si="28"/>
        <v>0</v>
      </c>
      <c r="K90" s="238"/>
      <c r="L90" s="225"/>
      <c r="M90" s="436"/>
      <c r="N90" s="62"/>
      <c r="O90" s="131" t="str">
        <f t="shared" ref="O90:O91" si="31">IF(M90,MIN(1,N90/M90),"")</f>
        <v/>
      </c>
      <c r="P90" s="625"/>
      <c r="Q90" s="625"/>
      <c r="R90" s="208"/>
      <c r="S90" s="430"/>
    </row>
    <row r="91" spans="1:19" ht="31.5" customHeight="1">
      <c r="A91" s="593"/>
      <c r="B91" s="219">
        <f>B90+1</f>
        <v>259</v>
      </c>
      <c r="C91" s="222" t="s">
        <v>281</v>
      </c>
      <c r="D91" s="231"/>
      <c r="E91" s="68"/>
      <c r="F91" s="223"/>
      <c r="G91" s="68"/>
      <c r="H91" s="224"/>
      <c r="I91" s="208"/>
      <c r="J91" s="149">
        <f t="shared" si="28"/>
        <v>0</v>
      </c>
      <c r="K91" s="239"/>
      <c r="L91" s="225"/>
      <c r="M91" s="436"/>
      <c r="N91" s="62"/>
      <c r="O91" s="131" t="str">
        <f t="shared" si="31"/>
        <v/>
      </c>
      <c r="P91" s="626"/>
      <c r="Q91" s="626"/>
      <c r="R91" s="208"/>
      <c r="S91" s="430"/>
    </row>
    <row r="92" spans="1:19">
      <c r="A92" s="623"/>
      <c r="B92" s="75"/>
      <c r="C92" s="99"/>
      <c r="D92" s="144"/>
      <c r="E92" s="77"/>
      <c r="F92" s="77"/>
      <c r="G92" s="77"/>
      <c r="H92" s="76"/>
      <c r="I92" s="203">
        <f>SUM(I90:I91)</f>
        <v>0</v>
      </c>
      <c r="J92" s="150">
        <f>SUM(J90:J91)</f>
        <v>0</v>
      </c>
      <c r="K92" s="493"/>
      <c r="L92" s="134"/>
      <c r="M92" s="227">
        <f>SUM(M90:M91)</f>
        <v>0</v>
      </c>
      <c r="N92" s="78">
        <f>SUM(N90:N91)</f>
        <v>0</v>
      </c>
      <c r="O92" s="79" t="str">
        <f>IFERROR(AVERAGE(O90:O91),"")</f>
        <v/>
      </c>
      <c r="P92" s="475" t="str">
        <f>IFERROR(AVERAGE(O82:O84,O86:O88,O90:O91),"")</f>
        <v/>
      </c>
      <c r="Q92" s="476" t="str">
        <f>IFERROR(AVERAGE(O82:O84,O86:O88,O90:O91),"")</f>
        <v/>
      </c>
      <c r="R92" s="203">
        <f>SUM(R90:R91)</f>
        <v>0</v>
      </c>
      <c r="S92" s="80">
        <f>SUM(S90:S91)</f>
        <v>0</v>
      </c>
    </row>
    <row r="93" spans="1:19" ht="23.5">
      <c r="A93" s="101" t="s">
        <v>155</v>
      </c>
      <c r="B93" s="101"/>
      <c r="C93" s="102"/>
      <c r="D93" s="102"/>
      <c r="E93" s="103"/>
      <c r="F93" s="103"/>
      <c r="G93" s="103"/>
      <c r="H93" s="104"/>
      <c r="I93" s="205">
        <f>I94+I102</f>
        <v>0</v>
      </c>
      <c r="J93" s="105">
        <f>J94+J102</f>
        <v>0</v>
      </c>
      <c r="K93" s="496"/>
      <c r="L93" s="138"/>
      <c r="M93" s="107"/>
      <c r="N93" s="108"/>
      <c r="O93" s="106"/>
      <c r="P93" s="106"/>
      <c r="Q93" s="109"/>
      <c r="R93" s="205">
        <f>R94+R102</f>
        <v>0</v>
      </c>
      <c r="S93" s="100">
        <f>S94+S102</f>
        <v>0</v>
      </c>
    </row>
    <row r="94" spans="1:19" ht="30.65" customHeight="1">
      <c r="A94" s="486" t="s">
        <v>156</v>
      </c>
      <c r="B94" s="487"/>
      <c r="C94" s="487"/>
      <c r="D94" s="485"/>
      <c r="E94" s="422" t="s">
        <v>139</v>
      </c>
      <c r="F94" s="423" t="s">
        <v>140</v>
      </c>
      <c r="G94" s="423" t="s">
        <v>141</v>
      </c>
      <c r="H94" s="424" t="s">
        <v>142</v>
      </c>
      <c r="I94" s="425">
        <f>I101</f>
        <v>0</v>
      </c>
      <c r="J94" s="426">
        <f>J101</f>
        <v>0</v>
      </c>
      <c r="K94" s="494"/>
      <c r="L94" s="432"/>
      <c r="M94" s="434"/>
      <c r="N94" s="435"/>
      <c r="O94" s="428"/>
      <c r="P94" s="491"/>
      <c r="Q94" s="492"/>
      <c r="R94" s="425">
        <f>R101</f>
        <v>0</v>
      </c>
      <c r="S94" s="429">
        <f>S101</f>
        <v>0</v>
      </c>
    </row>
    <row r="95" spans="1:19" ht="30.65" customHeight="1">
      <c r="A95" s="617" t="s">
        <v>157</v>
      </c>
      <c r="B95" s="438">
        <f>B91+1</f>
        <v>260</v>
      </c>
      <c r="C95" s="241" t="s">
        <v>158</v>
      </c>
      <c r="D95" s="242" t="s">
        <v>101</v>
      </c>
      <c r="E95" s="71"/>
      <c r="F95" s="71"/>
      <c r="G95" s="71"/>
      <c r="H95" s="73"/>
      <c r="I95" s="439"/>
      <c r="J95" s="149">
        <f t="shared" ref="J95:J100" si="32">I95/623</f>
        <v>0</v>
      </c>
      <c r="K95" s="238"/>
      <c r="L95" s="440" t="s">
        <v>159</v>
      </c>
      <c r="M95" s="441">
        <v>1</v>
      </c>
      <c r="N95" s="62"/>
      <c r="O95" s="131">
        <f>IF(M95,MIN(1,N95/M95),"")</f>
        <v>0</v>
      </c>
      <c r="P95" s="628"/>
      <c r="Q95" s="628"/>
      <c r="R95" s="439"/>
      <c r="S95" s="442"/>
    </row>
    <row r="96" spans="1:19" ht="30.65" customHeight="1">
      <c r="A96" s="618"/>
      <c r="B96" s="219">
        <f>B95+1</f>
        <v>261</v>
      </c>
      <c r="C96" s="241" t="s">
        <v>160</v>
      </c>
      <c r="D96" s="242" t="s">
        <v>101</v>
      </c>
      <c r="E96" s="71"/>
      <c r="F96" s="71"/>
      <c r="G96" s="71"/>
      <c r="H96" s="73"/>
      <c r="I96" s="439"/>
      <c r="J96" s="149">
        <f t="shared" si="32"/>
        <v>0</v>
      </c>
      <c r="K96" s="239"/>
      <c r="L96" s="440" t="s">
        <v>159</v>
      </c>
      <c r="M96" s="441">
        <v>1</v>
      </c>
      <c r="N96" s="62"/>
      <c r="O96" s="131">
        <f t="shared" ref="O96:O100" si="33">IF(M96,MIN(1,N96/M96),"")</f>
        <v>0</v>
      </c>
      <c r="P96" s="625"/>
      <c r="Q96" s="625"/>
      <c r="R96" s="439"/>
      <c r="S96" s="442"/>
    </row>
    <row r="97" spans="1:19" ht="30.65" customHeight="1">
      <c r="A97" s="618"/>
      <c r="B97" s="219">
        <f t="shared" ref="B97:B100" si="34">B96+1</f>
        <v>262</v>
      </c>
      <c r="C97" s="241" t="s">
        <v>207</v>
      </c>
      <c r="D97" s="242" t="s">
        <v>101</v>
      </c>
      <c r="E97" s="71"/>
      <c r="F97" s="71"/>
      <c r="G97" s="71"/>
      <c r="H97" s="73"/>
      <c r="I97" s="439"/>
      <c r="J97" s="149">
        <f t="shared" si="32"/>
        <v>0</v>
      </c>
      <c r="K97" s="239"/>
      <c r="L97" s="440"/>
      <c r="M97" s="441"/>
      <c r="N97" s="62"/>
      <c r="O97" s="131" t="str">
        <f t="shared" si="33"/>
        <v/>
      </c>
      <c r="P97" s="625"/>
      <c r="Q97" s="625"/>
      <c r="R97" s="439"/>
      <c r="S97" s="442"/>
    </row>
    <row r="98" spans="1:19" ht="30.65" customHeight="1">
      <c r="A98" s="618"/>
      <c r="B98" s="219">
        <f t="shared" si="34"/>
        <v>263</v>
      </c>
      <c r="C98" s="241" t="s">
        <v>206</v>
      </c>
      <c r="D98" s="242" t="s">
        <v>101</v>
      </c>
      <c r="E98" s="71"/>
      <c r="F98" s="71"/>
      <c r="G98" s="71"/>
      <c r="H98" s="73"/>
      <c r="I98" s="439"/>
      <c r="J98" s="149">
        <f t="shared" si="32"/>
        <v>0</v>
      </c>
      <c r="K98" s="239"/>
      <c r="L98" s="440" t="s">
        <v>161</v>
      </c>
      <c r="M98" s="441">
        <v>1</v>
      </c>
      <c r="N98" s="62"/>
      <c r="O98" s="131">
        <f t="shared" si="33"/>
        <v>0</v>
      </c>
      <c r="P98" s="625"/>
      <c r="Q98" s="625"/>
      <c r="R98" s="439"/>
      <c r="S98" s="442"/>
    </row>
    <row r="99" spans="1:19" ht="30.65" customHeight="1">
      <c r="A99" s="618"/>
      <c r="B99" s="219">
        <f t="shared" si="34"/>
        <v>264</v>
      </c>
      <c r="C99" s="243" t="s">
        <v>162</v>
      </c>
      <c r="D99" s="242" t="s">
        <v>101</v>
      </c>
      <c r="E99" s="71"/>
      <c r="F99" s="71"/>
      <c r="G99" s="71"/>
      <c r="H99" s="73"/>
      <c r="I99" s="439"/>
      <c r="J99" s="149">
        <f t="shared" si="32"/>
        <v>0</v>
      </c>
      <c r="K99" s="239"/>
      <c r="L99" s="440"/>
      <c r="M99" s="441"/>
      <c r="N99" s="62"/>
      <c r="O99" s="131" t="str">
        <f t="shared" si="33"/>
        <v/>
      </c>
      <c r="P99" s="625"/>
      <c r="Q99" s="625"/>
      <c r="R99" s="439"/>
      <c r="S99" s="442"/>
    </row>
    <row r="100" spans="1:19" ht="30.65" customHeight="1">
      <c r="A100" s="618"/>
      <c r="B100" s="219">
        <f t="shared" si="34"/>
        <v>265</v>
      </c>
      <c r="C100" s="243" t="s">
        <v>163</v>
      </c>
      <c r="D100" s="242" t="s">
        <v>101</v>
      </c>
      <c r="E100" s="71"/>
      <c r="F100" s="71"/>
      <c r="G100" s="71"/>
      <c r="H100" s="73"/>
      <c r="I100" s="439"/>
      <c r="J100" s="149">
        <f t="shared" si="32"/>
        <v>0</v>
      </c>
      <c r="K100" s="240"/>
      <c r="L100" s="440"/>
      <c r="M100" s="441"/>
      <c r="N100" s="62"/>
      <c r="O100" s="131" t="str">
        <f t="shared" si="33"/>
        <v/>
      </c>
      <c r="P100" s="625"/>
      <c r="Q100" s="625"/>
      <c r="R100" s="439"/>
      <c r="S100" s="442"/>
    </row>
    <row r="101" spans="1:19">
      <c r="A101" s="619"/>
      <c r="B101" s="75"/>
      <c r="C101" s="99"/>
      <c r="D101" s="144"/>
      <c r="E101" s="77"/>
      <c r="F101" s="77"/>
      <c r="G101" s="77"/>
      <c r="H101" s="76"/>
      <c r="I101" s="203">
        <f xml:space="preserve"> SUM(I95:I100)</f>
        <v>0</v>
      </c>
      <c r="J101" s="150">
        <f>SUM(J95:J100)</f>
        <v>0</v>
      </c>
      <c r="K101" s="493"/>
      <c r="L101" s="134"/>
      <c r="M101" s="227">
        <f>SUM(M95:M100)</f>
        <v>3</v>
      </c>
      <c r="N101" s="477">
        <f>SUM(N95:N100)</f>
        <v>0</v>
      </c>
      <c r="O101" s="176">
        <f>IFERROR(AVERAGE(O95:O100),"")</f>
        <v>0</v>
      </c>
      <c r="P101" s="475">
        <f>IFERROR(AVERAGE(O95:O100),"")</f>
        <v>0</v>
      </c>
      <c r="Q101" s="476">
        <f>IFERROR(AVERAGE(O95:O100),"")</f>
        <v>0</v>
      </c>
      <c r="R101" s="203">
        <f>SUM(R95:R100)</f>
        <v>0</v>
      </c>
      <c r="S101" s="80">
        <f>SUM(S95:S100)</f>
        <v>0</v>
      </c>
    </row>
    <row r="102" spans="1:19" ht="30.65" customHeight="1">
      <c r="A102" s="443"/>
      <c r="B102" s="444"/>
      <c r="C102" s="186" t="s">
        <v>164</v>
      </c>
      <c r="D102" s="74"/>
      <c r="E102" s="74"/>
      <c r="F102" s="74"/>
      <c r="G102" s="156"/>
      <c r="H102" s="157"/>
      <c r="I102" s="425"/>
      <c r="J102" s="209">
        <f>I102/623</f>
        <v>0</v>
      </c>
      <c r="K102" s="497"/>
      <c r="L102" s="445"/>
      <c r="M102" s="446"/>
      <c r="N102" s="447"/>
      <c r="O102" s="175"/>
      <c r="P102" s="491"/>
      <c r="Q102" s="492"/>
      <c r="R102" s="425"/>
      <c r="S102" s="448"/>
    </row>
    <row r="103" spans="1:19" ht="30.65" customHeight="1">
      <c r="A103" s="489"/>
      <c r="B103" s="219">
        <f>B100+1</f>
        <v>266</v>
      </c>
      <c r="C103" s="72" t="s">
        <v>165</v>
      </c>
      <c r="D103" s="155" t="s">
        <v>101</v>
      </c>
      <c r="E103" s="71"/>
      <c r="F103" s="71"/>
      <c r="G103" s="71"/>
      <c r="H103" s="73"/>
      <c r="I103" s="439"/>
      <c r="J103" s="149"/>
      <c r="K103" s="240"/>
      <c r="L103" s="218"/>
      <c r="M103" s="441"/>
      <c r="N103" s="62"/>
      <c r="O103" s="131"/>
      <c r="P103" s="449"/>
      <c r="Q103" s="450"/>
      <c r="R103" s="439"/>
      <c r="S103" s="442"/>
    </row>
    <row r="104" spans="1:19" ht="30.65" customHeight="1">
      <c r="A104" s="490"/>
      <c r="B104" s="219">
        <f>B103+1</f>
        <v>267</v>
      </c>
      <c r="C104" s="72"/>
      <c r="D104" s="155" t="s">
        <v>101</v>
      </c>
      <c r="E104" s="71"/>
      <c r="F104" s="71"/>
      <c r="G104" s="71"/>
      <c r="H104" s="73"/>
      <c r="I104" s="439"/>
      <c r="J104" s="149"/>
      <c r="K104" s="240"/>
      <c r="L104" s="218"/>
      <c r="M104" s="441"/>
      <c r="N104" s="62"/>
      <c r="O104" s="131"/>
      <c r="P104" s="449"/>
      <c r="Q104" s="450"/>
      <c r="R104" s="439"/>
      <c r="S104" s="442"/>
    </row>
    <row r="105" spans="1:19" ht="30.65" customHeight="1">
      <c r="A105" s="488"/>
      <c r="B105" s="219">
        <f>B104+1</f>
        <v>268</v>
      </c>
      <c r="C105" s="72"/>
      <c r="D105" s="155" t="s">
        <v>101</v>
      </c>
      <c r="E105" s="71"/>
      <c r="F105" s="71"/>
      <c r="G105" s="71"/>
      <c r="H105" s="73"/>
      <c r="I105" s="439"/>
      <c r="J105" s="149"/>
      <c r="K105" s="240"/>
      <c r="L105" s="218" t="s">
        <v>166</v>
      </c>
      <c r="M105" s="441">
        <v>15</v>
      </c>
      <c r="N105" s="62"/>
      <c r="O105" s="131"/>
      <c r="P105" s="449"/>
      <c r="Q105" s="450"/>
      <c r="R105" s="439"/>
      <c r="S105" s="442"/>
    </row>
    <row r="106" spans="1:19" ht="26.5" thickBot="1">
      <c r="A106" s="451" t="s">
        <v>167</v>
      </c>
      <c r="B106" s="452"/>
      <c r="C106" s="453"/>
      <c r="D106" s="453"/>
      <c r="E106" s="620" t="s">
        <v>175</v>
      </c>
      <c r="F106" s="621"/>
      <c r="G106" s="621"/>
      <c r="H106" s="622"/>
      <c r="I106" s="206">
        <f>I5+I93</f>
        <v>0</v>
      </c>
      <c r="J106" s="207">
        <f>J5+J93</f>
        <v>0</v>
      </c>
      <c r="K106" s="502"/>
      <c r="L106" s="139"/>
      <c r="M106" s="140"/>
      <c r="N106" s="141"/>
      <c r="O106" s="142"/>
      <c r="P106" s="143"/>
      <c r="Q106" s="143"/>
      <c r="R106" s="206">
        <f>R5+R93</f>
        <v>0</v>
      </c>
      <c r="S106" s="454">
        <f>S5+S93</f>
        <v>0</v>
      </c>
    </row>
    <row r="107" spans="1:19" ht="31">
      <c r="A107" s="416"/>
      <c r="B107" s="416"/>
      <c r="C107" s="416"/>
      <c r="D107" s="455" t="s">
        <v>169</v>
      </c>
      <c r="E107" s="196"/>
      <c r="F107" s="196"/>
      <c r="G107" s="196"/>
      <c r="H107" s="456"/>
      <c r="I107" s="145"/>
      <c r="J107" s="457"/>
      <c r="K107" s="503"/>
      <c r="L107" s="458"/>
      <c r="M107" s="458"/>
      <c r="N107" s="416"/>
      <c r="O107" s="416"/>
      <c r="P107" s="200" t="s">
        <v>170</v>
      </c>
      <c r="Q107" s="197">
        <f>IFERROR(AVERAGE(O8:O10,O12:O14,O18:O22,O24:O32,O35:O37,O40:O43,O47:O49,O51:O53,O56:O58,O60:O62,O66:O72,O74:O75,O77:O78,O82:O84,O86:O88,O90:O91,O95:O100),"")</f>
        <v>0</v>
      </c>
      <c r="R107" s="201" t="s">
        <v>171</v>
      </c>
      <c r="S107" s="198"/>
    </row>
    <row r="108" spans="1:19" ht="32.25" customHeight="1">
      <c r="A108" s="416"/>
      <c r="B108" s="416"/>
      <c r="C108" s="416"/>
      <c r="D108" s="459" t="s">
        <v>172</v>
      </c>
      <c r="E108" s="202"/>
      <c r="F108" s="202"/>
      <c r="G108" s="202"/>
      <c r="H108" s="460"/>
      <c r="I108" s="211">
        <f>I106-I107</f>
        <v>0</v>
      </c>
      <c r="J108" s="199">
        <f>J106-J107</f>
        <v>0</v>
      </c>
      <c r="K108" s="415"/>
      <c r="L108" s="458"/>
      <c r="M108" s="458"/>
      <c r="N108" s="416"/>
      <c r="O108" s="416"/>
      <c r="P108" s="416"/>
      <c r="Q108" s="416"/>
      <c r="R108" s="416"/>
      <c r="S108" s="416"/>
    </row>
  </sheetData>
  <sheetProtection algorithmName="SHA-512" hashValue="JSfuY5yLA76UN4yNGxoRez7eNRk8iSMc8/Tu7lqpb8F78wHnUVCdEGgP73LkhI98e6DVfl+VxVwVGBsNjt9+Vg==" saltValue="CtsSVBVM+SYL4jlnffLTVg==" spinCount="100000" sheet="1" formatCells="0" formatColumns="0" formatRows="0" insertRows="0" deleteRows="0" selectLockedCells="1" sort="0"/>
  <mergeCells count="41">
    <mergeCell ref="A95:A101"/>
    <mergeCell ref="P95:P100"/>
    <mergeCell ref="Q95:Q100"/>
    <mergeCell ref="E106:H106"/>
    <mergeCell ref="A66:A73"/>
    <mergeCell ref="P66:P78"/>
    <mergeCell ref="Q66:Q78"/>
    <mergeCell ref="A74:A76"/>
    <mergeCell ref="A77:A79"/>
    <mergeCell ref="A82:A85"/>
    <mergeCell ref="P82:P91"/>
    <mergeCell ref="Q82:Q91"/>
    <mergeCell ref="A86:A89"/>
    <mergeCell ref="A90:A92"/>
    <mergeCell ref="A47:A50"/>
    <mergeCell ref="P47:P53"/>
    <mergeCell ref="Q47:Q62"/>
    <mergeCell ref="A51:A54"/>
    <mergeCell ref="A56:A59"/>
    <mergeCell ref="P56:P62"/>
    <mergeCell ref="A60:A63"/>
    <mergeCell ref="A18:A23"/>
    <mergeCell ref="P18:P32"/>
    <mergeCell ref="Q18:Q43"/>
    <mergeCell ref="A24:A33"/>
    <mergeCell ref="A35:A38"/>
    <mergeCell ref="P35:P37"/>
    <mergeCell ref="A40:A44"/>
    <mergeCell ref="P40:P43"/>
    <mergeCell ref="Q3:Q4"/>
    <mergeCell ref="R3:S3"/>
    <mergeCell ref="A8:A11"/>
    <mergeCell ref="P8:P14"/>
    <mergeCell ref="Q8:Q14"/>
    <mergeCell ref="A12:A15"/>
    <mergeCell ref="B3:B4"/>
    <mergeCell ref="D3:D4"/>
    <mergeCell ref="M3:M4"/>
    <mergeCell ref="N3:N4"/>
    <mergeCell ref="O3:O4"/>
    <mergeCell ref="P3:P4"/>
  </mergeCells>
  <conditionalFormatting sqref="D12">
    <cfRule type="cellIs" priority="16" operator="greaterThan">
      <formula>0</formula>
    </cfRule>
  </conditionalFormatting>
  <conditionalFormatting sqref="D82">
    <cfRule type="cellIs" priority="15" operator="greaterThan">
      <formula>0</formula>
    </cfRule>
  </conditionalFormatting>
  <conditionalFormatting sqref="D47">
    <cfRule type="cellIs" priority="14" operator="greaterThan">
      <formula>0</formula>
    </cfRule>
  </conditionalFormatting>
  <conditionalFormatting sqref="D51">
    <cfRule type="cellIs" priority="13" operator="greaterThan">
      <formula>0</formula>
    </cfRule>
  </conditionalFormatting>
  <conditionalFormatting sqref="D60">
    <cfRule type="cellIs" priority="12" operator="greaterThan">
      <formula>0</formula>
    </cfRule>
  </conditionalFormatting>
  <conditionalFormatting sqref="D66:D70">
    <cfRule type="cellIs" priority="11" operator="greaterThan">
      <formula>0</formula>
    </cfRule>
  </conditionalFormatting>
  <conditionalFormatting sqref="D74">
    <cfRule type="cellIs" priority="10" operator="greaterThan">
      <formula>0</formula>
    </cfRule>
  </conditionalFormatting>
  <conditionalFormatting sqref="D77">
    <cfRule type="cellIs" priority="9" operator="greaterThan">
      <formula>0</formula>
    </cfRule>
  </conditionalFormatting>
  <conditionalFormatting sqref="D86">
    <cfRule type="cellIs" priority="8" operator="greaterThan">
      <formula>0</formula>
    </cfRule>
  </conditionalFormatting>
  <conditionalFormatting sqref="D90">
    <cfRule type="cellIs" priority="7" operator="greaterThan">
      <formula>0</formula>
    </cfRule>
  </conditionalFormatting>
  <conditionalFormatting sqref="D8">
    <cfRule type="cellIs" priority="6" operator="greaterThan">
      <formula>0</formula>
    </cfRule>
  </conditionalFormatting>
  <conditionalFormatting sqref="D18">
    <cfRule type="cellIs" priority="5" operator="greaterThan">
      <formula>0</formula>
    </cfRule>
  </conditionalFormatting>
  <conditionalFormatting sqref="D24">
    <cfRule type="cellIs" priority="4" operator="greaterThan">
      <formula>0</formula>
    </cfRule>
  </conditionalFormatting>
  <conditionalFormatting sqref="D35">
    <cfRule type="cellIs" priority="3" operator="greaterThan">
      <formula>0</formula>
    </cfRule>
  </conditionalFormatting>
  <conditionalFormatting sqref="D40">
    <cfRule type="cellIs" priority="2" operator="greaterThan">
      <formula>0</formula>
    </cfRule>
  </conditionalFormatting>
  <conditionalFormatting sqref="D56">
    <cfRule type="cellIs" priority="1" operator="greaterThan">
      <formula>0</formula>
    </cfRule>
  </conditionalFormatting>
  <pageMargins left="0.75" right="0.75" top="1" bottom="1" header="0.5" footer="0.5"/>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9179d93-eeea-41f8-9a90-a7cd20a6b4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D623D47D15534CAABF127FA7B124F6" ma:contentTypeVersion="15" ma:contentTypeDescription="Create a new document." ma:contentTypeScope="" ma:versionID="aa9ddfc9ae849e256c2a345a0df69a26">
  <xsd:schema xmlns:xsd="http://www.w3.org/2001/XMLSchema" xmlns:xs="http://www.w3.org/2001/XMLSchema" xmlns:p="http://schemas.microsoft.com/office/2006/metadata/properties" xmlns:ns3="29179d93-eeea-41f8-9a90-a7cd20a6b4be" xmlns:ns4="0cf928c9-8ca4-4634-98bc-a1897359324a" targetNamespace="http://schemas.microsoft.com/office/2006/metadata/properties" ma:root="true" ma:fieldsID="ffa3fe3df29e0bdee15a419985ec27c4" ns3:_="" ns4:_="">
    <xsd:import namespace="29179d93-eeea-41f8-9a90-a7cd20a6b4be"/>
    <xsd:import namespace="0cf928c9-8ca4-4634-98bc-a1897359324a"/>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79d93-eeea-41f8-9a90-a7cd20a6b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f928c9-8ca4-4634-98bc-a1897359324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4B2ABC-27D9-4578-8428-6EEFC2AD2924}">
  <ds:schemaRefs>
    <ds:schemaRef ds:uri="http://schemas.microsoft.com/sharepoint/v3/contenttype/forms"/>
  </ds:schemaRefs>
</ds:datastoreItem>
</file>

<file path=customXml/itemProps2.xml><?xml version="1.0" encoding="utf-8"?>
<ds:datastoreItem xmlns:ds="http://schemas.openxmlformats.org/officeDocument/2006/customXml" ds:itemID="{FB5F6FDC-0CA0-4600-8E81-89A8C90910E9}">
  <ds:schemaRefs>
    <ds:schemaRef ds:uri="http://purl.org/dc/term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0cf928c9-8ca4-4634-98bc-a1897359324a"/>
    <ds:schemaRef ds:uri="29179d93-eeea-41f8-9a90-a7cd20a6b4be"/>
    <ds:schemaRef ds:uri="http://purl.org/dc/dcmitype/"/>
  </ds:schemaRefs>
</ds:datastoreItem>
</file>

<file path=customXml/itemProps3.xml><?xml version="1.0" encoding="utf-8"?>
<ds:datastoreItem xmlns:ds="http://schemas.openxmlformats.org/officeDocument/2006/customXml" ds:itemID="{A826F6FC-DDDD-4C9E-A160-0E8FACDF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79d93-eeea-41f8-9a90-a7cd20a6b4be"/>
    <ds:schemaRef ds:uri="0cf928c9-8ca4-4634-98bc-a189735932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Working sheet 2014</vt:lpstr>
      <vt:lpstr>Guidance</vt:lpstr>
      <vt:lpstr>Snapshot</vt:lpstr>
      <vt:lpstr>Results Framework</vt:lpstr>
      <vt:lpstr>Full Project Workplan</vt:lpstr>
      <vt:lpstr>AWPB Yr 1</vt:lpstr>
      <vt:lpstr>AWPB Yr 2</vt:lpstr>
      <vt:lpstr>AWPB Yr 3</vt:lpstr>
      <vt:lpstr>AWPB Yr 4</vt:lpstr>
      <vt:lpstr>AWPB Yr 5</vt:lpstr>
      <vt:lpstr>AWPB Yr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Kissick, Amelia</cp:lastModifiedBy>
  <cp:revision/>
  <dcterms:created xsi:type="dcterms:W3CDTF">2014-01-08T05:09:00Z</dcterms:created>
  <dcterms:modified xsi:type="dcterms:W3CDTF">2023-01-30T21:29:31Z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0x01010089D623D47D15534CAABF127FA7B124F6</vt:lpwstr>
  </property>
  <property fmtid="{D5CDD505-2E9C-101B-9397-08002B2CF9AE}" pid="3" name="KSOProductBuildVer">
    <vt:lpwstr>1033-11.2.0.11210</vt:lpwstr>
  </property>
  <property fmtid="{D5CDD505-2E9C-101B-9397-08002B2CF9AE}" pid="4" name="ICV">
    <vt:lpwstr>A3A968443BBD4A2F9A255B5BCFEB237F</vt:lpwstr>
  </property>
  <property fmtid="{D5CDD505-2E9C-101B-9397-08002B2CF9AE}" pid="5" name="MediaServiceImageTags">
    <vt:lpwstr/>
  </property>
</Properties>
</file>