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worldwildlifefund-my.sharepoint.com/personal/lucia_chuquillanqui_wwfus_org/Documents/Downloads/"/>
    </mc:Choice>
  </mc:AlternateContent>
  <xr:revisionPtr revIDLastSave="262" documentId="8_{BF5AD481-7756-4298-BA59-86A6A7242A6F}" xr6:coauthVersionLast="47" xr6:coauthVersionMax="47" xr10:uidLastSave="{AE45A9EB-F9D4-4335-B722-8150B3EFBF25}"/>
  <bookViews>
    <workbookView xWindow="28680" yWindow="-120" windowWidth="29040" windowHeight="15840" xr2:uid="{00000000-000D-0000-FFFF-FFFF00000000}"/>
  </bookViews>
  <sheets>
    <sheet name="Template Budget" sheetId="7" r:id="rId1"/>
    <sheet name="Sheet2" sheetId="8" state="hidden" r:id="rId2"/>
    <sheet name="Budget V.1" sheetId="4" state="hidden" r:id="rId3"/>
    <sheet name="Consultant budget and spent" sheetId="9"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6" i="7" l="1"/>
  <c r="D22" i="7"/>
  <c r="D28" i="7"/>
  <c r="D27" i="7"/>
  <c r="D24" i="7"/>
  <c r="D25" i="7"/>
  <c r="D23" i="7"/>
  <c r="D18" i="7"/>
  <c r="D19" i="7"/>
  <c r="D20" i="7"/>
  <c r="D21" i="7"/>
  <c r="D17" i="7"/>
  <c r="D11" i="7"/>
  <c r="D12" i="7"/>
  <c r="D13" i="7"/>
  <c r="D14" i="7"/>
  <c r="D15" i="7"/>
  <c r="D10" i="7"/>
  <c r="D7" i="7"/>
  <c r="D8" i="7"/>
  <c r="D6" i="7"/>
  <c r="D5" i="7" l="1"/>
  <c r="D16" i="7"/>
  <c r="D9" i="7"/>
  <c r="D29" i="7" l="1"/>
  <c r="G21" i="4" l="1"/>
  <c r="G16" i="4"/>
  <c r="G10" i="4"/>
  <c r="G5" i="4"/>
  <c r="G6" i="4"/>
  <c r="F8" i="4"/>
  <c r="G29" i="4" l="1"/>
  <c r="G4" i="4"/>
  <c r="G27" i="4" s="1"/>
  <c r="F20" i="4"/>
  <c r="D19" i="4"/>
  <c r="F19" i="4" s="1"/>
  <c r="D18" i="4"/>
  <c r="F18" i="4" s="1"/>
  <c r="F14" i="4"/>
  <c r="F13" i="4"/>
  <c r="F12" i="4"/>
  <c r="F11" i="4"/>
  <c r="F6" i="4"/>
  <c r="F29" i="4" s="1"/>
  <c r="E4" i="4"/>
  <c r="F16" i="4" l="1"/>
  <c r="F10" i="4"/>
  <c r="F4" i="4"/>
  <c r="E27" i="4"/>
  <c r="F26" i="4" l="1"/>
  <c r="F28" i="4" s="1"/>
  <c r="F27" i="4" l="1"/>
</calcChain>
</file>

<file path=xl/sharedStrings.xml><?xml version="1.0" encoding="utf-8"?>
<sst xmlns="http://schemas.openxmlformats.org/spreadsheetml/2006/main" count="97" uniqueCount="71">
  <si>
    <t>Amount in USD</t>
  </si>
  <si>
    <t>REMARKS</t>
  </si>
  <si>
    <t>ACTIVITIES</t>
  </si>
  <si>
    <t>UNIT</t>
  </si>
  <si>
    <t>QTY</t>
  </si>
  <si>
    <t>Consultancies</t>
  </si>
  <si>
    <t>Project Lead Consultant</t>
  </si>
  <si>
    <t>Event</t>
  </si>
  <si>
    <t>Project Development Support (Personnel costs)</t>
  </si>
  <si>
    <t>Months</t>
  </si>
  <si>
    <t>TOTAL</t>
  </si>
  <si>
    <t>Consultancy</t>
  </si>
  <si>
    <t>Safeguard Specialist</t>
  </si>
  <si>
    <t>Gender Specialist</t>
  </si>
  <si>
    <t>Travel</t>
  </si>
  <si>
    <t>Other cost   (Contingency, etc.)</t>
  </si>
  <si>
    <t xml:space="preserve">National Consultant </t>
  </si>
  <si>
    <t xml:space="preserve"> Travel Costs</t>
  </si>
  <si>
    <t xml:space="preserve">Project Preparation Grant (PPG) Budget </t>
  </si>
  <si>
    <t>Co-financing</t>
  </si>
  <si>
    <t>PPG</t>
  </si>
  <si>
    <r>
      <t xml:space="preserve">Meetings and Workshops </t>
    </r>
    <r>
      <rPr>
        <sz val="10"/>
        <rFont val="Calibri"/>
        <family val="2"/>
      </rPr>
      <t>(logistics and meal)</t>
    </r>
  </si>
  <si>
    <t xml:space="preserve">Stakeholder consultations (1) </t>
  </si>
  <si>
    <t>Stakeholder consultations (2)</t>
  </si>
  <si>
    <t>Flights/transportation to stakeholder consultations (2) - protected area landscape and productive landscape</t>
  </si>
  <si>
    <t>Flights/transportation to stakeholder consultations (1) - protected area landscape and productive landscape</t>
  </si>
  <si>
    <t>Validation Workshop (3)</t>
  </si>
  <si>
    <t>Validation Workshop travel costs (any community reps travel to Georgetown?) (3)</t>
  </si>
  <si>
    <t>5 community reps</t>
  </si>
  <si>
    <t>KMCRG, NRDDB and 1 rep each from apoteri, crashwater and rewa including overnight in Georgetown</t>
  </si>
  <si>
    <t>Flights/Transportation for Participants (community) kick-off/technical workshop (0)</t>
  </si>
  <si>
    <t>Travelling of community participants (KMCRG, NRDDB, rewa, apoteri and crashwater?)</t>
  </si>
  <si>
    <t xml:space="preserve">includes venue (60K @4 days); meals (3500X30 persons X4 days), admin costs (30 K) and overnight for community participants. </t>
  </si>
  <si>
    <t xml:space="preserve">5 reps </t>
  </si>
  <si>
    <t xml:space="preserve">Aiesha Williams </t>
  </si>
  <si>
    <t xml:space="preserve">Finance Staff </t>
  </si>
  <si>
    <t>Juliana Persaud</t>
  </si>
  <si>
    <t>ProDoc Kickoff workshop/ and technical workshop (0)</t>
  </si>
  <si>
    <t>Funds disbursed by WWF-US</t>
  </si>
  <si>
    <t>Funds disbursed by WWF-Guianas (in yellow)</t>
  </si>
  <si>
    <t>Version: January 2019, 2020</t>
  </si>
  <si>
    <t>Spent</t>
  </si>
  <si>
    <t xml:space="preserve">( 2400) only to protected area 3 persons X 4 days ( 62K per return flight per person), 40K vehicle hire, 5000 per day boat captain, 30K gas for entire boat trip, 6000 per night in rewa, 10000 per night in lethem, 6500 per meal per person and 15000 for snacks during community meetings. </t>
  </si>
  <si>
    <t xml:space="preserve">(2400) only to protected area 3 persons X 4 days ( 62K per return flight per person), 40K vehicle hire, 5000 per day boat captain, 30K gas for entire boat trip, 6000 per night in rewa, 10000 per night in lethem, 6500 per meal per person and 15000 for snacks during community meetings. </t>
  </si>
  <si>
    <t xml:space="preserve">UNIT COST </t>
  </si>
  <si>
    <t>Legal Consultant</t>
  </si>
  <si>
    <t>ProDoc Kickoff workshop</t>
  </si>
  <si>
    <t>Transport for community for kick-off</t>
  </si>
  <si>
    <r>
      <t xml:space="preserve">Meetings and Workshops </t>
    </r>
    <r>
      <rPr>
        <sz val="10"/>
        <color rgb="FF000000"/>
        <rFont val="Calibri"/>
        <family val="2"/>
      </rPr>
      <t>(logistics and meal)</t>
    </r>
  </si>
  <si>
    <t>Technical Consultant: Jake Emmerson Bicknell</t>
  </si>
  <si>
    <t>Lead Consultant: EcoAdvisors, Inc.</t>
  </si>
  <si>
    <t>Project Preparation Activities Implemented</t>
  </si>
  <si>
    <t>GETF/LDCF/SCCF Amount ($)</t>
  </si>
  <si>
    <t>Budgeted Amount</t>
  </si>
  <si>
    <t>Amount Spent To date</t>
  </si>
  <si>
    <t>WWF and EPA participation in Stakeholder Engagement</t>
  </si>
  <si>
    <t>Stakeholder Engagement Specialist ( includes consultants fee and expenses, including for workshops)</t>
  </si>
  <si>
    <t>COST</t>
  </si>
  <si>
    <t>NOTES</t>
  </si>
  <si>
    <t xml:space="preserve">Stakeholder consultations (#) </t>
  </si>
  <si>
    <t>Stakeholder consultations (#)</t>
  </si>
  <si>
    <t>Validation Workshop (#)</t>
  </si>
  <si>
    <t>Transport for stakeholder consultations (#)</t>
  </si>
  <si>
    <t xml:space="preserve">Transport for stakeholder consultations (#) </t>
  </si>
  <si>
    <t>Transport for participation in Stakeholder Engagement</t>
  </si>
  <si>
    <t>Contingency (7%)</t>
  </si>
  <si>
    <t>Pringing Communication Materials</t>
  </si>
  <si>
    <t xml:space="preserve">Date: </t>
  </si>
  <si>
    <t>Project Development Support (Personnel Costs)</t>
  </si>
  <si>
    <t>TOTAL COST</t>
  </si>
  <si>
    <t>PPG PROJECT 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</si>
</sst>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 #,##0_);_(* \(#,##0\);_(* &quot;-&quot;??_);_(@_)"/>
    <numFmt numFmtId="165" formatCode="_(&quot;$&quot;* #,##0_);_(&quot;$&quot;* \(#,##0\);_(&quot;$&quot;* &quot;-&quot;??_);_(@_)"/>
  </numFmts>
  <fonts count="15" x14ac:knownFonts="1">
    <font>
      <sz val="11"/>
      <color rgb="FF000000"/>
      <name val="Calibri"/>
    </font>
    <font>
      <b/>
      <sz val="11"/>
      <name val="Calibri"/>
      <family val="2"/>
    </font>
    <font>
      <sz val="11"/>
      <name val="Calibri"/>
      <family val="2"/>
    </font>
    <font>
      <i/>
      <sz val="11"/>
      <name val="Calibri"/>
      <family val="2"/>
    </font>
    <font>
      <b/>
      <sz val="10"/>
      <name val="Calibri"/>
      <family val="2"/>
    </font>
    <font>
      <sz val="10"/>
      <name val="Calibri"/>
      <family val="2"/>
    </font>
    <font>
      <sz val="11"/>
      <color rgb="FF000000"/>
      <name val="Calibri"/>
      <family val="2"/>
    </font>
    <font>
      <sz val="11"/>
      <color rgb="FF000000"/>
      <name val="Calibri"/>
      <family val="2"/>
    </font>
    <font>
      <sz val="11"/>
      <color rgb="FF000000"/>
      <name val="Calibri"/>
      <family val="2"/>
    </font>
    <font>
      <b/>
      <sz val="11"/>
      <color rgb="FF000000"/>
      <name val="Calibri"/>
      <family val="2"/>
    </font>
    <font>
      <b/>
      <sz val="12"/>
      <name val="Calibri"/>
      <family val="2"/>
    </font>
    <font>
      <b/>
      <sz val="10"/>
      <color rgb="FF000000"/>
      <name val="Calibri"/>
      <family val="2"/>
    </font>
    <font>
      <sz val="10"/>
      <color rgb="FF000000"/>
      <name val="Calibri"/>
      <family val="2"/>
    </font>
    <font>
      <sz val="10"/>
      <color rgb="FF242424"/>
      <name val="Segoe UI"/>
      <family val="2"/>
    </font>
    <font>
      <b/>
      <i/>
      <sz val="10"/>
      <color rgb="FF242424"/>
      <name val="Segoe UI"/>
      <family val="2"/>
    </font>
  </fonts>
  <fills count="11">
    <fill>
      <patternFill patternType="none"/>
    </fill>
    <fill>
      <patternFill patternType="gray125"/>
    </fill>
    <fill>
      <patternFill patternType="solid">
        <fgColor rgb="FFD8D8D8"/>
        <bgColor rgb="FFD8D8D8"/>
      </patternFill>
    </fill>
    <fill>
      <patternFill patternType="solid">
        <fgColor theme="0" tint="-4.9989318521683403E-2"/>
        <bgColor indexed="64"/>
      </patternFill>
    </fill>
    <fill>
      <patternFill patternType="solid">
        <fgColor theme="9" tint="0.39997558519241921"/>
        <bgColor rgb="FFE2EFD9"/>
      </patternFill>
    </fill>
    <fill>
      <patternFill patternType="solid">
        <fgColor theme="9" tint="0.39997558519241921"/>
        <bgColor indexed="64"/>
      </patternFill>
    </fill>
    <fill>
      <patternFill patternType="solid">
        <fgColor theme="7" tint="0.59999389629810485"/>
        <bgColor indexed="64"/>
      </patternFill>
    </fill>
    <fill>
      <patternFill patternType="solid">
        <fgColor theme="7" tint="0.59999389629810485"/>
        <bgColor rgb="FFFFFFFF"/>
      </patternFill>
    </fill>
    <fill>
      <patternFill patternType="solid">
        <fgColor rgb="FFFFFFFF"/>
        <bgColor indexed="64"/>
      </patternFill>
    </fill>
    <fill>
      <patternFill patternType="solid">
        <fgColor rgb="FF92D050"/>
        <bgColor indexed="64"/>
      </patternFill>
    </fill>
    <fill>
      <patternFill patternType="solid">
        <fgColor rgb="FFFFC000"/>
        <bgColor indexed="64"/>
      </patternFill>
    </fill>
  </fills>
  <borders count="23">
    <border>
      <left/>
      <right/>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ck">
        <color rgb="FFD1D1D1"/>
      </right>
      <top style="thick">
        <color rgb="FFD1D1D1"/>
      </top>
      <bottom style="thick">
        <color rgb="FFD1D1D1"/>
      </bottom>
      <diagonal/>
    </border>
    <border>
      <left style="thick">
        <color rgb="FFD1D1D1"/>
      </left>
      <right style="thick">
        <color rgb="FFD1D1D1"/>
      </right>
      <top/>
      <bottom style="thick">
        <color rgb="FFD1D1D1"/>
      </bottom>
      <diagonal/>
    </border>
    <border>
      <left/>
      <right style="thick">
        <color rgb="FFD1D1D1"/>
      </right>
      <top/>
      <bottom style="thick">
        <color rgb="FFD1D1D1"/>
      </bottom>
      <diagonal/>
    </border>
    <border>
      <left style="thick">
        <color rgb="FFD1D1D1"/>
      </left>
      <right style="thick">
        <color rgb="FFD1D1D1"/>
      </right>
      <top style="thick">
        <color rgb="FFD1D1D1"/>
      </top>
      <bottom/>
      <diagonal/>
    </border>
    <border>
      <left style="thick">
        <color rgb="FFD1D1D1"/>
      </left>
      <right/>
      <top style="thick">
        <color rgb="FFD1D1D1"/>
      </top>
      <bottom style="thick">
        <color rgb="FFD1D1D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4" fontId="8" fillId="0" borderId="0" applyFont="0" applyFill="0" applyBorder="0" applyAlignment="0" applyProtection="0"/>
    <xf numFmtId="0" fontId="6" fillId="0" borderId="0"/>
    <xf numFmtId="44" fontId="6" fillId="0" borderId="0" applyFont="0" applyFill="0" applyBorder="0" applyAlignment="0" applyProtection="0"/>
  </cellStyleXfs>
  <cellXfs count="118">
    <xf numFmtId="0" fontId="0" fillId="0" borderId="0" xfId="0"/>
    <xf numFmtId="0" fontId="3" fillId="0" borderId="0" xfId="0" applyFont="1" applyAlignment="1">
      <alignment vertical="center" wrapText="1"/>
    </xf>
    <xf numFmtId="0" fontId="4" fillId="2" borderId="8" xfId="0" applyFont="1" applyFill="1" applyBorder="1" applyAlignment="1">
      <alignment horizontal="center" vertical="center" wrapText="1"/>
    </xf>
    <xf numFmtId="49" fontId="4" fillId="2" borderId="8" xfId="0" applyNumberFormat="1" applyFont="1" applyFill="1" applyBorder="1" applyAlignment="1">
      <alignment horizontal="center" vertical="center" wrapText="1"/>
    </xf>
    <xf numFmtId="164" fontId="4" fillId="2" borderId="8" xfId="0" applyNumberFormat="1" applyFont="1" applyFill="1" applyBorder="1" applyAlignment="1">
      <alignment horizontal="center" vertical="center" wrapText="1"/>
    </xf>
    <xf numFmtId="0" fontId="5" fillId="0" borderId="4" xfId="0" applyFont="1" applyBorder="1" applyAlignment="1">
      <alignment horizontal="left"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164" fontId="5" fillId="0" borderId="5" xfId="0" applyNumberFormat="1" applyFont="1" applyBorder="1" applyAlignment="1">
      <alignment horizontal="left" vertical="center" wrapText="1"/>
    </xf>
    <xf numFmtId="164" fontId="5" fillId="0" borderId="5" xfId="0" applyNumberFormat="1" applyFont="1" applyBorder="1" applyAlignment="1">
      <alignment vertical="center" wrapText="1"/>
    </xf>
    <xf numFmtId="0" fontId="4" fillId="0" borderId="5" xfId="0" applyFont="1" applyBorder="1" applyAlignment="1">
      <alignment vertical="center" wrapText="1"/>
    </xf>
    <xf numFmtId="0" fontId="5" fillId="0" borderId="6" xfId="0" applyFont="1" applyBorder="1" applyAlignment="1">
      <alignment horizontal="left" vertical="center" wrapText="1"/>
    </xf>
    <xf numFmtId="0" fontId="5" fillId="0" borderId="6" xfId="0" applyFont="1" applyBorder="1" applyAlignment="1">
      <alignment horizontal="center" vertical="center" wrapText="1"/>
    </xf>
    <xf numFmtId="0" fontId="4" fillId="0" borderId="5" xfId="0" applyFont="1" applyBorder="1" applyAlignment="1">
      <alignment horizontal="center" vertical="center" wrapText="1"/>
    </xf>
    <xf numFmtId="1" fontId="5" fillId="0" borderId="5" xfId="0" applyNumberFormat="1" applyFont="1" applyBorder="1" applyAlignment="1">
      <alignment horizontal="center" vertical="center" wrapText="1"/>
    </xf>
    <xf numFmtId="164" fontId="5" fillId="0" borderId="2" xfId="0" applyNumberFormat="1" applyFont="1" applyBorder="1" applyAlignment="1">
      <alignment horizontal="left" vertical="center" wrapText="1"/>
    </xf>
    <xf numFmtId="49" fontId="5" fillId="0" borderId="5" xfId="0" applyNumberFormat="1" applyFont="1" applyBorder="1" applyAlignment="1">
      <alignment horizontal="left" vertical="center" wrapText="1"/>
    </xf>
    <xf numFmtId="0" fontId="5" fillId="3" borderId="6" xfId="0" applyFont="1" applyFill="1" applyBorder="1" applyAlignment="1">
      <alignment horizontal="left" vertical="center" wrapText="1"/>
    </xf>
    <xf numFmtId="0" fontId="5" fillId="3" borderId="6" xfId="0" applyFont="1" applyFill="1" applyBorder="1" applyAlignment="1">
      <alignment horizontal="center" vertical="center" wrapText="1"/>
    </xf>
    <xf numFmtId="1" fontId="5" fillId="3" borderId="5" xfId="0" applyNumberFormat="1" applyFont="1" applyFill="1" applyBorder="1" applyAlignment="1">
      <alignment horizontal="center" vertical="center" wrapText="1"/>
    </xf>
    <xf numFmtId="164" fontId="5" fillId="3" borderId="5" xfId="0" applyNumberFormat="1" applyFont="1" applyFill="1" applyBorder="1" applyAlignment="1">
      <alignment horizontal="center" vertical="center" wrapText="1"/>
    </xf>
    <xf numFmtId="164" fontId="5" fillId="3" borderId="5" xfId="0" applyNumberFormat="1" applyFont="1" applyFill="1" applyBorder="1" applyAlignment="1">
      <alignment horizontal="left" vertical="center" wrapText="1"/>
    </xf>
    <xf numFmtId="49" fontId="5" fillId="3" borderId="5" xfId="0" applyNumberFormat="1" applyFont="1" applyFill="1" applyBorder="1" applyAlignment="1">
      <alignment horizontal="left" vertical="center" wrapText="1"/>
    </xf>
    <xf numFmtId="164" fontId="5" fillId="0" borderId="5" xfId="0" applyNumberFormat="1" applyFont="1" applyBorder="1" applyAlignment="1">
      <alignment horizontal="center" vertical="center" wrapText="1"/>
    </xf>
    <xf numFmtId="0" fontId="4" fillId="4" borderId="3" xfId="0" applyFont="1" applyFill="1" applyBorder="1" applyAlignment="1">
      <alignment horizontal="left" vertical="center" wrapText="1"/>
    </xf>
    <xf numFmtId="0" fontId="4" fillId="4" borderId="3" xfId="0" applyFont="1" applyFill="1" applyBorder="1" applyAlignment="1">
      <alignment horizontal="center" vertical="center" wrapText="1"/>
    </xf>
    <xf numFmtId="49" fontId="4" fillId="4" borderId="2" xfId="0" applyNumberFormat="1" applyFont="1" applyFill="1" applyBorder="1" applyAlignment="1">
      <alignment horizontal="center" vertical="center" wrapText="1"/>
    </xf>
    <xf numFmtId="164" fontId="4" fillId="4" borderId="2" xfId="0" applyNumberFormat="1" applyFont="1" applyFill="1" applyBorder="1" applyAlignment="1">
      <alignment horizontal="left" vertical="center" wrapText="1"/>
    </xf>
    <xf numFmtId="49" fontId="4" fillId="4" borderId="2" xfId="0" applyNumberFormat="1"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4" xfId="0" applyFont="1" applyFill="1" applyBorder="1" applyAlignment="1">
      <alignment horizontal="center" vertical="center" wrapText="1"/>
    </xf>
    <xf numFmtId="1" fontId="4" fillId="4" borderId="5" xfId="0" applyNumberFormat="1" applyFont="1" applyFill="1" applyBorder="1" applyAlignment="1">
      <alignment horizontal="center" vertical="center" wrapText="1"/>
    </xf>
    <xf numFmtId="164" fontId="4" fillId="4" borderId="5" xfId="0" applyNumberFormat="1" applyFont="1" applyFill="1" applyBorder="1" applyAlignment="1">
      <alignment horizontal="left" vertical="center" wrapText="1"/>
    </xf>
    <xf numFmtId="49" fontId="4" fillId="4" borderId="5" xfId="0" applyNumberFormat="1" applyFont="1" applyFill="1" applyBorder="1" applyAlignment="1">
      <alignment horizontal="left" vertical="center" wrapText="1"/>
    </xf>
    <xf numFmtId="49" fontId="4" fillId="4" borderId="5" xfId="0" applyNumberFormat="1" applyFont="1" applyFill="1" applyBorder="1" applyAlignment="1">
      <alignment horizontal="center" vertical="center" wrapText="1"/>
    </xf>
    <xf numFmtId="0" fontId="7" fillId="0" borderId="0" xfId="0" applyFont="1"/>
    <xf numFmtId="164" fontId="0" fillId="0" borderId="0" xfId="0" applyNumberFormat="1"/>
    <xf numFmtId="164" fontId="5" fillId="5" borderId="5" xfId="0" applyNumberFormat="1" applyFont="1" applyFill="1" applyBorder="1" applyAlignment="1">
      <alignment horizontal="left" vertical="center" wrapText="1"/>
    </xf>
    <xf numFmtId="0" fontId="5" fillId="5" borderId="6" xfId="0" applyFont="1" applyFill="1" applyBorder="1" applyAlignment="1">
      <alignment horizontal="center" vertical="center" wrapText="1"/>
    </xf>
    <xf numFmtId="1" fontId="5" fillId="5" borderId="5" xfId="0" applyNumberFormat="1" applyFont="1" applyFill="1" applyBorder="1" applyAlignment="1">
      <alignment horizontal="center" vertical="center" wrapText="1"/>
    </xf>
    <xf numFmtId="164" fontId="5" fillId="5" borderId="5" xfId="0" applyNumberFormat="1" applyFont="1" applyFill="1" applyBorder="1" applyAlignment="1">
      <alignment horizontal="center" vertical="center" wrapText="1"/>
    </xf>
    <xf numFmtId="49" fontId="5" fillId="5" borderId="5" xfId="0" applyNumberFormat="1" applyFont="1" applyFill="1" applyBorder="1" applyAlignment="1">
      <alignment horizontal="left" vertical="center" wrapText="1"/>
    </xf>
    <xf numFmtId="0" fontId="4" fillId="5" borderId="6" xfId="0" applyFont="1" applyFill="1" applyBorder="1" applyAlignment="1">
      <alignment horizontal="left" vertical="center" wrapText="1"/>
    </xf>
    <xf numFmtId="0" fontId="6" fillId="0" borderId="0" xfId="0" applyFont="1"/>
    <xf numFmtId="0" fontId="4" fillId="0" borderId="1" xfId="0" applyFont="1" applyBorder="1" applyAlignment="1">
      <alignment horizontal="left" vertical="center" wrapText="1"/>
    </xf>
    <xf numFmtId="0" fontId="4" fillId="0" borderId="12" xfId="0" applyFont="1" applyBorder="1" applyAlignment="1">
      <alignment horizontal="center" vertical="center" wrapText="1"/>
    </xf>
    <xf numFmtId="1" fontId="4" fillId="0" borderId="12" xfId="0" applyNumberFormat="1" applyFont="1" applyBorder="1" applyAlignment="1">
      <alignment horizontal="center" vertical="center" wrapText="1"/>
    </xf>
    <xf numFmtId="164" fontId="4" fillId="0" borderId="12" xfId="0" applyNumberFormat="1" applyFont="1" applyBorder="1" applyAlignment="1">
      <alignment horizontal="left" vertical="center" wrapText="1"/>
    </xf>
    <xf numFmtId="0" fontId="0" fillId="0" borderId="11" xfId="0" applyBorder="1"/>
    <xf numFmtId="164" fontId="0" fillId="0" borderId="11" xfId="0" applyNumberFormat="1" applyBorder="1"/>
    <xf numFmtId="0" fontId="4" fillId="2" borderId="7" xfId="0" applyFont="1" applyFill="1" applyBorder="1" applyAlignment="1">
      <alignment horizontal="center" vertical="center" wrapText="1"/>
    </xf>
    <xf numFmtId="49" fontId="4" fillId="0" borderId="12" xfId="0" applyNumberFormat="1" applyFont="1" applyBorder="1" applyAlignment="1">
      <alignment horizontal="right" vertical="center" wrapText="1"/>
    </xf>
    <xf numFmtId="0" fontId="5" fillId="6" borderId="4" xfId="0" applyFont="1" applyFill="1" applyBorder="1" applyAlignment="1">
      <alignment horizontal="left" vertical="center" wrapText="1"/>
    </xf>
    <xf numFmtId="0" fontId="5" fillId="6" borderId="4" xfId="0" applyFont="1" applyFill="1" applyBorder="1" applyAlignment="1">
      <alignment horizontal="center" vertical="center" wrapText="1"/>
    </xf>
    <xf numFmtId="0" fontId="5" fillId="6" borderId="5" xfId="0" applyFont="1" applyFill="1" applyBorder="1" applyAlignment="1">
      <alignment horizontal="center" vertical="center" wrapText="1"/>
    </xf>
    <xf numFmtId="3" fontId="5" fillId="6" borderId="5" xfId="0" applyNumberFormat="1" applyFont="1" applyFill="1" applyBorder="1" applyAlignment="1">
      <alignment vertical="center" wrapText="1"/>
    </xf>
    <xf numFmtId="164" fontId="5" fillId="6" borderId="5" xfId="0" applyNumberFormat="1" applyFont="1" applyFill="1" applyBorder="1" applyAlignment="1">
      <alignment vertical="center" wrapText="1"/>
    </xf>
    <xf numFmtId="164" fontId="5" fillId="6" borderId="5" xfId="0" applyNumberFormat="1" applyFont="1" applyFill="1" applyBorder="1" applyAlignment="1">
      <alignment horizontal="left" vertical="center" wrapText="1"/>
    </xf>
    <xf numFmtId="49" fontId="5" fillId="6" borderId="5" xfId="0" applyNumberFormat="1" applyFont="1" applyFill="1" applyBorder="1" applyAlignment="1">
      <alignment horizontal="left" vertical="center" wrapText="1"/>
    </xf>
    <xf numFmtId="1" fontId="5" fillId="6" borderId="5" xfId="0" applyNumberFormat="1" applyFont="1" applyFill="1" applyBorder="1" applyAlignment="1">
      <alignment horizontal="center" vertical="center" wrapText="1"/>
    </xf>
    <xf numFmtId="164" fontId="5" fillId="6" borderId="2" xfId="0" applyNumberFormat="1" applyFont="1" applyFill="1" applyBorder="1" applyAlignment="1">
      <alignment horizontal="left" vertical="center" wrapText="1"/>
    </xf>
    <xf numFmtId="0" fontId="5" fillId="6" borderId="6" xfId="0" applyFont="1" applyFill="1" applyBorder="1" applyAlignment="1">
      <alignment horizontal="left" vertical="center" wrapText="1"/>
    </xf>
    <xf numFmtId="0" fontId="5" fillId="6" borderId="6" xfId="0" applyFont="1" applyFill="1" applyBorder="1" applyAlignment="1">
      <alignment horizontal="center" vertical="center" wrapText="1"/>
    </xf>
    <xf numFmtId="164" fontId="4" fillId="6" borderId="2" xfId="0" applyNumberFormat="1" applyFont="1" applyFill="1" applyBorder="1" applyAlignment="1">
      <alignment horizontal="left" vertical="center" wrapText="1"/>
    </xf>
    <xf numFmtId="0" fontId="5" fillId="7" borderId="4" xfId="0" applyFont="1" applyFill="1" applyBorder="1" applyAlignment="1">
      <alignment horizontal="left" vertical="center" wrapText="1"/>
    </xf>
    <xf numFmtId="0" fontId="5" fillId="7" borderId="4" xfId="0" applyFont="1" applyFill="1" applyBorder="1" applyAlignment="1">
      <alignment horizontal="center" vertical="center" wrapText="1"/>
    </xf>
    <xf numFmtId="1" fontId="5" fillId="7" borderId="5" xfId="0" applyNumberFormat="1" applyFont="1" applyFill="1" applyBorder="1" applyAlignment="1">
      <alignment horizontal="center" vertical="center" wrapText="1"/>
    </xf>
    <xf numFmtId="164" fontId="5" fillId="7" borderId="5" xfId="0" applyNumberFormat="1" applyFont="1" applyFill="1" applyBorder="1" applyAlignment="1">
      <alignment horizontal="left" vertical="center" wrapText="1"/>
    </xf>
    <xf numFmtId="164" fontId="4" fillId="7" borderId="2" xfId="0" applyNumberFormat="1" applyFont="1" applyFill="1" applyBorder="1" applyAlignment="1">
      <alignment horizontal="left" vertical="center" wrapText="1"/>
    </xf>
    <xf numFmtId="49" fontId="5" fillId="7" borderId="5" xfId="0" applyNumberFormat="1" applyFont="1" applyFill="1" applyBorder="1" applyAlignment="1">
      <alignment horizontal="left" vertical="center" wrapText="1"/>
    </xf>
    <xf numFmtId="0" fontId="2" fillId="0" borderId="0" xfId="0" applyFont="1" applyAlignment="1">
      <alignment horizontal="center" vertical="center" wrapText="1"/>
    </xf>
    <xf numFmtId="49" fontId="2" fillId="0" borderId="0" xfId="0" applyNumberFormat="1" applyFont="1" applyAlignment="1">
      <alignment horizontal="center" vertical="center" wrapText="1"/>
    </xf>
    <xf numFmtId="164" fontId="2" fillId="0" borderId="0" xfId="0" applyNumberFormat="1" applyFont="1" applyAlignment="1">
      <alignment horizontal="left" vertical="center" wrapText="1"/>
    </xf>
    <xf numFmtId="164" fontId="2" fillId="0" borderId="0" xfId="0" applyNumberFormat="1" applyFont="1" applyAlignment="1">
      <alignment vertical="center" wrapText="1"/>
    </xf>
    <xf numFmtId="49" fontId="1" fillId="0" borderId="0" xfId="0" applyNumberFormat="1" applyFont="1" applyAlignment="1">
      <alignment horizontal="right" vertical="center" wrapText="1"/>
    </xf>
    <xf numFmtId="49" fontId="4" fillId="2" borderId="9" xfId="0" applyNumberFormat="1" applyFont="1" applyFill="1" applyBorder="1" applyAlignment="1">
      <alignment horizontal="center" vertical="center" wrapText="1"/>
    </xf>
    <xf numFmtId="0" fontId="12" fillId="0" borderId="11" xfId="0" applyFont="1" applyBorder="1" applyAlignment="1">
      <alignment vertical="center" wrapText="1"/>
    </xf>
    <xf numFmtId="165" fontId="12" fillId="0" borderId="11" xfId="1" applyNumberFormat="1" applyFont="1" applyFill="1" applyBorder="1" applyAlignment="1">
      <alignment vertical="center" wrapText="1"/>
    </xf>
    <xf numFmtId="0" fontId="12" fillId="0" borderId="13" xfId="0" applyFont="1" applyBorder="1" applyAlignment="1">
      <alignment vertical="center" wrapText="1"/>
    </xf>
    <xf numFmtId="165" fontId="12" fillId="0" borderId="13" xfId="1" applyNumberFormat="1" applyFont="1" applyFill="1" applyBorder="1" applyAlignment="1">
      <alignment vertical="center" wrapText="1"/>
    </xf>
    <xf numFmtId="0" fontId="11" fillId="9" borderId="15" xfId="0" applyFont="1" applyFill="1" applyBorder="1" applyAlignment="1">
      <alignment vertical="center" wrapText="1"/>
    </xf>
    <xf numFmtId="165" fontId="11" fillId="9" borderId="15" xfId="1" applyNumberFormat="1" applyFont="1" applyFill="1" applyBorder="1" applyAlignment="1">
      <alignment vertical="center" wrapText="1"/>
    </xf>
    <xf numFmtId="0" fontId="11" fillId="10" borderId="13" xfId="0" applyFont="1" applyFill="1" applyBorder="1" applyAlignment="1">
      <alignment vertical="center" wrapText="1"/>
    </xf>
    <xf numFmtId="165" fontId="11" fillId="10" borderId="13" xfId="1" applyNumberFormat="1" applyFont="1" applyFill="1" applyBorder="1" applyAlignment="1">
      <alignment vertical="center" wrapText="1"/>
    </xf>
    <xf numFmtId="0" fontId="11" fillId="3" borderId="11" xfId="0" applyFont="1" applyFill="1" applyBorder="1" applyAlignment="1">
      <alignment horizontal="center" vertical="center" wrapText="1"/>
    </xf>
    <xf numFmtId="0" fontId="12" fillId="0" borderId="14" xfId="0" applyFont="1" applyBorder="1" applyAlignment="1">
      <alignment vertical="center" wrapText="1"/>
    </xf>
    <xf numFmtId="0" fontId="9" fillId="0" borderId="0" xfId="0" applyFont="1" applyAlignment="1">
      <alignment horizontal="right"/>
    </xf>
    <xf numFmtId="0" fontId="13" fillId="8" borderId="17" xfId="0" applyFont="1" applyFill="1" applyBorder="1" applyAlignment="1">
      <alignment vertical="center" wrapText="1"/>
    </xf>
    <xf numFmtId="3" fontId="13" fillId="8" borderId="18" xfId="0" applyNumberFormat="1" applyFont="1" applyFill="1" applyBorder="1" applyAlignment="1">
      <alignment vertical="center" wrapText="1"/>
    </xf>
    <xf numFmtId="4" fontId="13" fillId="8" borderId="18" xfId="0" applyNumberFormat="1" applyFont="1" applyFill="1" applyBorder="1" applyAlignment="1">
      <alignment vertical="center" wrapText="1"/>
    </xf>
    <xf numFmtId="0" fontId="13" fillId="8" borderId="11" xfId="0" applyFont="1" applyFill="1" applyBorder="1" applyAlignment="1">
      <alignment vertical="center" wrapText="1"/>
    </xf>
    <xf numFmtId="0" fontId="14" fillId="8" borderId="18" xfId="0" applyFont="1" applyFill="1" applyBorder="1" applyAlignment="1">
      <alignment vertical="center" wrapText="1"/>
    </xf>
    <xf numFmtId="0" fontId="14" fillId="8" borderId="11" xfId="0" applyFont="1" applyFill="1" applyBorder="1" applyAlignment="1">
      <alignment vertical="center" wrapText="1"/>
    </xf>
    <xf numFmtId="44" fontId="13" fillId="8" borderId="11" xfId="1" applyFont="1" applyFill="1" applyBorder="1" applyAlignment="1">
      <alignment vertical="center" wrapText="1"/>
    </xf>
    <xf numFmtId="165" fontId="0" fillId="0" borderId="0" xfId="0" applyNumberFormat="1"/>
    <xf numFmtId="0" fontId="12" fillId="9" borderId="15" xfId="0" applyFont="1" applyFill="1" applyBorder="1"/>
    <xf numFmtId="165" fontId="12" fillId="10" borderId="13" xfId="0" applyNumberFormat="1" applyFont="1" applyFill="1" applyBorder="1"/>
    <xf numFmtId="0" fontId="12" fillId="3" borderId="13" xfId="0" applyFont="1" applyFill="1" applyBorder="1"/>
    <xf numFmtId="0" fontId="12" fillId="3" borderId="11" xfId="0" applyFont="1" applyFill="1" applyBorder="1"/>
    <xf numFmtId="0" fontId="5" fillId="3" borderId="11" xfId="0" applyFont="1" applyFill="1" applyBorder="1" applyAlignment="1">
      <alignment wrapText="1"/>
    </xf>
    <xf numFmtId="0" fontId="12" fillId="3" borderId="11" xfId="0" applyFont="1" applyFill="1" applyBorder="1" applyAlignment="1">
      <alignment wrapText="1"/>
    </xf>
    <xf numFmtId="0" fontId="14" fillId="8" borderId="19" xfId="0" applyFont="1" applyFill="1" applyBorder="1" applyAlignment="1">
      <alignment vertical="center" wrapText="1"/>
    </xf>
    <xf numFmtId="0" fontId="14" fillId="8" borderId="17" xfId="0" applyFont="1" applyFill="1" applyBorder="1" applyAlignment="1">
      <alignment vertical="center" wrapText="1"/>
    </xf>
    <xf numFmtId="0" fontId="14" fillId="8" borderId="20" xfId="0" applyFont="1" applyFill="1" applyBorder="1" applyAlignment="1">
      <alignment vertical="center" wrapText="1"/>
    </xf>
    <xf numFmtId="0" fontId="14" fillId="8" borderId="16" xfId="0" applyFont="1" applyFill="1" applyBorder="1" applyAlignment="1">
      <alignment vertical="center" wrapText="1"/>
    </xf>
    <xf numFmtId="0" fontId="7" fillId="0" borderId="10" xfId="0" applyFont="1" applyBorder="1" applyAlignment="1">
      <alignment horizontal="left" wrapText="1"/>
    </xf>
    <xf numFmtId="0" fontId="7" fillId="0" borderId="0" xfId="0" applyFont="1" applyAlignment="1">
      <alignment horizontal="left" wrapText="1"/>
    </xf>
    <xf numFmtId="0" fontId="6" fillId="0" borderId="10" xfId="0" applyFont="1" applyBorder="1" applyAlignment="1">
      <alignment horizontal="left" wrapText="1"/>
    </xf>
    <xf numFmtId="0" fontId="7" fillId="0" borderId="10" xfId="0" applyFont="1" applyBorder="1" applyAlignment="1">
      <alignment horizontal="left"/>
    </xf>
    <xf numFmtId="0" fontId="7" fillId="0" borderId="0" xfId="0" applyFont="1" applyAlignment="1">
      <alignment horizontal="left"/>
    </xf>
    <xf numFmtId="0" fontId="10" fillId="0" borderId="0" xfId="0" applyFont="1" applyAlignment="1">
      <alignment horizontal="center" vertical="center" wrapText="1"/>
    </xf>
    <xf numFmtId="0" fontId="2" fillId="0" borderId="0" xfId="0" applyFont="1"/>
    <xf numFmtId="0" fontId="14" fillId="8" borderId="11" xfId="0" applyFont="1" applyFill="1" applyBorder="1" applyAlignment="1">
      <alignment vertical="center" wrapText="1"/>
    </xf>
    <xf numFmtId="0" fontId="12" fillId="0" borderId="11" xfId="0" applyFont="1" applyBorder="1" applyAlignment="1">
      <alignment vertical="top" wrapText="1"/>
    </xf>
    <xf numFmtId="0" fontId="9" fillId="0" borderId="0" xfId="0" applyFont="1"/>
    <xf numFmtId="0" fontId="11" fillId="3" borderId="21" xfId="0" applyFont="1" applyFill="1" applyBorder="1" applyAlignment="1">
      <alignment horizontal="center" vertical="center" wrapText="1"/>
    </xf>
    <xf numFmtId="0" fontId="11" fillId="3" borderId="22" xfId="0" applyFont="1" applyFill="1" applyBorder="1" applyAlignment="1">
      <alignment horizontal="center" vertical="center"/>
    </xf>
    <xf numFmtId="44" fontId="11" fillId="9" borderId="15" xfId="1" applyFont="1" applyFill="1" applyBorder="1" applyAlignment="1">
      <alignment vertical="center" wrapText="1"/>
    </xf>
  </cellXfs>
  <cellStyles count="4">
    <cellStyle name="Currency" xfId="1" builtinId="4"/>
    <cellStyle name="Currency 2" xfId="3" xr:uid="{57E14771-21FD-4265-BE45-BC41F1EEF4A9}"/>
    <cellStyle name="Normal" xfId="0" builtinId="0"/>
    <cellStyle name="Normal 2" xfId="2" xr:uid="{841D3F8C-7F6A-40BE-B1CA-2CB2FF4056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6E9A4-400C-47E7-A2C0-7945C75D32BF}">
  <dimension ref="A1:G31"/>
  <sheetViews>
    <sheetView tabSelected="1" zoomScale="90" zoomScaleNormal="90" workbookViewId="0">
      <selection activeCell="G26" sqref="G26"/>
    </sheetView>
  </sheetViews>
  <sheetFormatPr defaultColWidth="22.6328125" defaultRowHeight="14.5" x14ac:dyDescent="0.35"/>
  <cols>
    <col min="1" max="1" width="37.81640625" customWidth="1"/>
    <col min="2" max="2" width="14.90625" customWidth="1"/>
    <col min="3" max="3" width="17.81640625" customWidth="1"/>
    <col min="4" max="4" width="24" customWidth="1"/>
    <col min="5" max="5" width="25.54296875" customWidth="1"/>
  </cols>
  <sheetData>
    <row r="1" spans="1:5" x14ac:dyDescent="0.35">
      <c r="A1" s="114" t="s">
        <v>67</v>
      </c>
      <c r="B1" s="114"/>
    </row>
    <row r="2" spans="1:5" x14ac:dyDescent="0.35">
      <c r="A2" s="114" t="s">
        <v>70</v>
      </c>
      <c r="B2" s="114"/>
      <c r="C2" s="43"/>
      <c r="D2" s="43"/>
      <c r="E2" s="86" t="s">
        <v>0</v>
      </c>
    </row>
    <row r="3" spans="1:5" x14ac:dyDescent="0.35">
      <c r="A3" s="114"/>
      <c r="B3" s="114"/>
      <c r="C3" s="43"/>
      <c r="D3" s="43"/>
      <c r="E3" s="86"/>
    </row>
    <row r="4" spans="1:5" x14ac:dyDescent="0.35">
      <c r="A4" s="84" t="s">
        <v>2</v>
      </c>
      <c r="B4" s="84" t="s">
        <v>4</v>
      </c>
      <c r="C4" s="84" t="s">
        <v>57</v>
      </c>
      <c r="D4" s="115" t="s">
        <v>69</v>
      </c>
      <c r="E4" s="116" t="s">
        <v>58</v>
      </c>
    </row>
    <row r="5" spans="1:5" ht="15" thickBot="1" x14ac:dyDescent="0.4">
      <c r="A5" s="80" t="s">
        <v>5</v>
      </c>
      <c r="B5" s="80"/>
      <c r="C5" s="80"/>
      <c r="D5" s="117">
        <f>(D6+D7+D8)</f>
        <v>0</v>
      </c>
      <c r="E5" s="95"/>
    </row>
    <row r="6" spans="1:5" x14ac:dyDescent="0.35">
      <c r="A6" s="78" t="s">
        <v>13</v>
      </c>
      <c r="B6" s="78"/>
      <c r="C6" s="78"/>
      <c r="D6" s="79">
        <f>(B6*C6)</f>
        <v>0</v>
      </c>
      <c r="E6" s="97"/>
    </row>
    <row r="7" spans="1:5" x14ac:dyDescent="0.35">
      <c r="A7" s="76" t="s">
        <v>45</v>
      </c>
      <c r="B7" s="76"/>
      <c r="C7" s="76"/>
      <c r="D7" s="79">
        <f t="shared" ref="D7:D8" si="0">(B7*C7)</f>
        <v>0</v>
      </c>
      <c r="E7" s="98"/>
    </row>
    <row r="8" spans="1:5" ht="40" customHeight="1" x14ac:dyDescent="0.35">
      <c r="A8" s="113" t="s">
        <v>56</v>
      </c>
      <c r="B8" s="113"/>
      <c r="C8" s="76"/>
      <c r="D8" s="79">
        <f t="shared" si="0"/>
        <v>0</v>
      </c>
      <c r="E8" s="99"/>
    </row>
    <row r="9" spans="1:5" ht="15" thickBot="1" x14ac:dyDescent="0.4">
      <c r="A9" s="80" t="s">
        <v>48</v>
      </c>
      <c r="B9" s="80"/>
      <c r="C9" s="80"/>
      <c r="D9" s="81">
        <f>(D10+D11+D12+D13+D14+D15)</f>
        <v>0</v>
      </c>
      <c r="E9" s="95"/>
    </row>
    <row r="10" spans="1:5" x14ac:dyDescent="0.35">
      <c r="A10" s="78" t="s">
        <v>46</v>
      </c>
      <c r="B10" s="78"/>
      <c r="C10" s="78"/>
      <c r="D10" s="79">
        <f>(B10*C10)</f>
        <v>0</v>
      </c>
      <c r="E10" s="97"/>
    </row>
    <row r="11" spans="1:5" x14ac:dyDescent="0.35">
      <c r="A11" s="76" t="s">
        <v>59</v>
      </c>
      <c r="B11" s="76"/>
      <c r="C11" s="76"/>
      <c r="D11" s="79">
        <f t="shared" ref="D11:D15" si="1">(B11*C11)</f>
        <v>0</v>
      </c>
      <c r="E11" s="98"/>
    </row>
    <row r="12" spans="1:5" x14ac:dyDescent="0.35">
      <c r="A12" s="76" t="s">
        <v>60</v>
      </c>
      <c r="B12" s="76"/>
      <c r="C12" s="76"/>
      <c r="D12" s="79">
        <f t="shared" si="1"/>
        <v>0</v>
      </c>
      <c r="E12" s="98"/>
    </row>
    <row r="13" spans="1:5" x14ac:dyDescent="0.35">
      <c r="A13" s="76" t="s">
        <v>61</v>
      </c>
      <c r="B13" s="76"/>
      <c r="C13" s="76"/>
      <c r="D13" s="79">
        <f t="shared" si="1"/>
        <v>0</v>
      </c>
      <c r="E13" s="100"/>
    </row>
    <row r="14" spans="1:5" ht="26" x14ac:dyDescent="0.35">
      <c r="A14" s="85" t="s">
        <v>55</v>
      </c>
      <c r="B14" s="85"/>
      <c r="C14" s="85"/>
      <c r="D14" s="79">
        <f t="shared" si="1"/>
        <v>0</v>
      </c>
      <c r="E14" s="98"/>
    </row>
    <row r="15" spans="1:5" x14ac:dyDescent="0.35">
      <c r="A15" s="85"/>
      <c r="B15" s="85"/>
      <c r="C15" s="85"/>
      <c r="D15" s="79">
        <f t="shared" si="1"/>
        <v>0</v>
      </c>
      <c r="E15" s="98"/>
    </row>
    <row r="16" spans="1:5" ht="15" thickBot="1" x14ac:dyDescent="0.4">
      <c r="A16" s="80" t="s">
        <v>17</v>
      </c>
      <c r="B16" s="80"/>
      <c r="C16" s="80"/>
      <c r="D16" s="81">
        <f>(D17+D18+D19+D20+D21)</f>
        <v>0</v>
      </c>
      <c r="E16" s="95"/>
    </row>
    <row r="17" spans="1:7" x14ac:dyDescent="0.35">
      <c r="A17" s="78" t="s">
        <v>47</v>
      </c>
      <c r="B17" s="78"/>
      <c r="C17" s="78"/>
      <c r="D17" s="79">
        <f>(B17*C17)</f>
        <v>0</v>
      </c>
      <c r="E17" s="97"/>
    </row>
    <row r="18" spans="1:7" x14ac:dyDescent="0.35">
      <c r="A18" s="76" t="s">
        <v>62</v>
      </c>
      <c r="B18" s="76"/>
      <c r="C18" s="76"/>
      <c r="D18" s="79">
        <f t="shared" ref="D18:D21" si="2">(B18*C18)</f>
        <v>0</v>
      </c>
      <c r="E18" s="98"/>
    </row>
    <row r="19" spans="1:7" x14ac:dyDescent="0.35">
      <c r="A19" s="76" t="s">
        <v>63</v>
      </c>
      <c r="B19" s="76"/>
      <c r="C19" s="76"/>
      <c r="D19" s="79">
        <f t="shared" si="2"/>
        <v>0</v>
      </c>
      <c r="E19" s="98"/>
      <c r="G19" s="94"/>
    </row>
    <row r="20" spans="1:7" x14ac:dyDescent="0.35">
      <c r="A20" s="76" t="s">
        <v>61</v>
      </c>
      <c r="B20" s="76"/>
      <c r="C20" s="76"/>
      <c r="D20" s="79">
        <f t="shared" si="2"/>
        <v>0</v>
      </c>
      <c r="E20" s="100"/>
    </row>
    <row r="21" spans="1:7" ht="26" x14ac:dyDescent="0.35">
      <c r="A21" s="85" t="s">
        <v>64</v>
      </c>
      <c r="B21" s="85"/>
      <c r="C21" s="85"/>
      <c r="D21" s="79">
        <f t="shared" si="2"/>
        <v>0</v>
      </c>
      <c r="E21" s="98"/>
    </row>
    <row r="22" spans="1:7" ht="16.5" customHeight="1" thickBot="1" x14ac:dyDescent="0.4">
      <c r="A22" s="80" t="s">
        <v>68</v>
      </c>
      <c r="B22" s="80"/>
      <c r="C22" s="80"/>
      <c r="D22" s="81">
        <f>(D23+D24+D25)</f>
        <v>0</v>
      </c>
      <c r="E22" s="95"/>
    </row>
    <row r="23" spans="1:7" x14ac:dyDescent="0.35">
      <c r="A23" s="78"/>
      <c r="B23" s="78"/>
      <c r="C23" s="78"/>
      <c r="D23" s="79">
        <f>(B23*C23)</f>
        <v>0</v>
      </c>
      <c r="E23" s="97"/>
    </row>
    <row r="24" spans="1:7" x14ac:dyDescent="0.35">
      <c r="A24" s="76"/>
      <c r="B24" s="76"/>
      <c r="C24" s="76"/>
      <c r="D24" s="79">
        <f t="shared" ref="D24:D25" si="3">(B24*C24)</f>
        <v>0</v>
      </c>
      <c r="E24" s="98"/>
    </row>
    <row r="25" spans="1:7" x14ac:dyDescent="0.35">
      <c r="A25" s="76"/>
      <c r="B25" s="76"/>
      <c r="C25" s="76"/>
      <c r="D25" s="79">
        <f t="shared" si="3"/>
        <v>0</v>
      </c>
      <c r="E25" s="98"/>
    </row>
    <row r="26" spans="1:7" ht="15" thickBot="1" x14ac:dyDescent="0.4">
      <c r="A26" s="80" t="s">
        <v>65</v>
      </c>
      <c r="B26" s="80"/>
      <c r="C26" s="80"/>
      <c r="D26" s="81">
        <f>(D27+D28)</f>
        <v>0</v>
      </c>
      <c r="E26" s="95"/>
    </row>
    <row r="27" spans="1:7" x14ac:dyDescent="0.35">
      <c r="A27" s="76" t="s">
        <v>66</v>
      </c>
      <c r="B27" s="76"/>
      <c r="C27" s="76"/>
      <c r="D27" s="77">
        <f>(B27*C27)</f>
        <v>0</v>
      </c>
      <c r="E27" s="98"/>
    </row>
    <row r="28" spans="1:7" x14ac:dyDescent="0.35">
      <c r="A28" s="76"/>
      <c r="B28" s="76"/>
      <c r="C28" s="76"/>
      <c r="D28" s="77">
        <f>(B28*C28)</f>
        <v>0</v>
      </c>
      <c r="E28" s="98"/>
    </row>
    <row r="29" spans="1:7" x14ac:dyDescent="0.35">
      <c r="A29" s="82" t="s">
        <v>10</v>
      </c>
      <c r="B29" s="82"/>
      <c r="C29" s="82"/>
      <c r="D29" s="83">
        <f>(D5+D9+D16+D22+D26)</f>
        <v>0</v>
      </c>
      <c r="E29" s="96"/>
    </row>
    <row r="31" spans="1:7" x14ac:dyDescent="0.35">
      <c r="D31" s="86"/>
    </row>
  </sheetData>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782FA-5326-4D12-A707-9EC69049FB2A}">
  <dimension ref="A1:C5"/>
  <sheetViews>
    <sheetView workbookViewId="0">
      <selection activeCell="B8" sqref="B8"/>
    </sheetView>
  </sheetViews>
  <sheetFormatPr defaultRowHeight="14.5" x14ac:dyDescent="0.35"/>
  <cols>
    <col min="1" max="1" width="30.26953125" customWidth="1"/>
    <col min="2" max="2" width="11.81640625" customWidth="1"/>
    <col min="3" max="3" width="14.54296875" customWidth="1"/>
  </cols>
  <sheetData>
    <row r="1" spans="1:3" ht="17" thickTop="1" thickBot="1" x14ac:dyDescent="0.4">
      <c r="A1" s="101" t="s">
        <v>51</v>
      </c>
      <c r="B1" s="103" t="s">
        <v>52</v>
      </c>
      <c r="C1" s="104"/>
    </row>
    <row r="2" spans="1:3" ht="33" thickTop="1" thickBot="1" x14ac:dyDescent="0.4">
      <c r="A2" s="102"/>
      <c r="B2" s="91" t="s">
        <v>53</v>
      </c>
      <c r="C2" s="91" t="s">
        <v>54</v>
      </c>
    </row>
    <row r="3" spans="1:3" ht="33" thickTop="1" thickBot="1" x14ac:dyDescent="0.4">
      <c r="A3" s="87" t="s">
        <v>49</v>
      </c>
      <c r="B3" s="88">
        <v>32625</v>
      </c>
      <c r="C3" s="89">
        <v>23001</v>
      </c>
    </row>
    <row r="4" spans="1:3" ht="17" thickTop="1" thickBot="1" x14ac:dyDescent="0.4">
      <c r="A4" s="87" t="s">
        <v>50</v>
      </c>
      <c r="B4" s="88">
        <v>70142</v>
      </c>
      <c r="C4" s="89">
        <v>44341.9</v>
      </c>
    </row>
    <row r="5" spans="1:3" ht="15" thickTop="1" x14ac:dyDescent="0.35"/>
  </sheetData>
  <mergeCells count="2">
    <mergeCell ref="A1:A2"/>
    <mergeCell ref="B1:C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2E63A-CCD1-4B6E-B735-F624BBB17C2F}">
  <dimension ref="A1:S30"/>
  <sheetViews>
    <sheetView topLeftCell="A10" zoomScale="80" zoomScaleNormal="80" workbookViewId="0">
      <selection activeCell="K7" sqref="K7"/>
    </sheetView>
  </sheetViews>
  <sheetFormatPr defaultRowHeight="14.5" x14ac:dyDescent="0.35"/>
  <cols>
    <col min="1" max="1" width="48.453125" customWidth="1"/>
    <col min="2" max="2" width="13.1796875" customWidth="1"/>
    <col min="3" max="3" width="11" customWidth="1"/>
    <col min="4" max="4" width="10.08984375" customWidth="1"/>
    <col min="5" max="5" width="10.54296875" hidden="1" customWidth="1"/>
    <col min="6" max="6" width="9.453125" customWidth="1"/>
    <col min="7" max="7" width="9.1796875" customWidth="1"/>
    <col min="8" max="8" width="25.81640625" customWidth="1"/>
    <col min="9" max="19" width="8.7265625" customWidth="1"/>
  </cols>
  <sheetData>
    <row r="1" spans="1:19" x14ac:dyDescent="0.35">
      <c r="A1" s="110" t="s">
        <v>18</v>
      </c>
      <c r="B1" s="111"/>
      <c r="C1" s="111"/>
      <c r="D1" s="111"/>
      <c r="E1" s="111"/>
      <c r="F1" s="111"/>
      <c r="G1" s="111"/>
      <c r="H1" s="111"/>
    </row>
    <row r="2" spans="1:19" x14ac:dyDescent="0.35">
      <c r="A2" s="1" t="s">
        <v>40</v>
      </c>
      <c r="B2" s="70"/>
      <c r="C2" s="71"/>
      <c r="D2" s="72"/>
      <c r="E2" s="73"/>
      <c r="F2" s="73"/>
      <c r="G2" s="73"/>
      <c r="H2" s="74" t="s">
        <v>0</v>
      </c>
    </row>
    <row r="3" spans="1:19" x14ac:dyDescent="0.35">
      <c r="A3" s="50" t="s">
        <v>2</v>
      </c>
      <c r="B3" s="2" t="s">
        <v>3</v>
      </c>
      <c r="C3" s="3" t="s">
        <v>4</v>
      </c>
      <c r="D3" s="4" t="s">
        <v>44</v>
      </c>
      <c r="E3" s="3" t="s">
        <v>19</v>
      </c>
      <c r="F3" s="3" t="s">
        <v>20</v>
      </c>
      <c r="G3" s="3" t="s">
        <v>41</v>
      </c>
      <c r="H3" s="75" t="s">
        <v>1</v>
      </c>
    </row>
    <row r="4" spans="1:19" x14ac:dyDescent="0.35">
      <c r="A4" s="24" t="s">
        <v>5</v>
      </c>
      <c r="B4" s="25"/>
      <c r="C4" s="26"/>
      <c r="D4" s="27"/>
      <c r="E4" s="27">
        <f>SUM(E5:E8)</f>
        <v>0</v>
      </c>
      <c r="F4" s="27">
        <f>SUM(F5:F8)</f>
        <v>124707</v>
      </c>
      <c r="G4" s="27" t="e">
        <f>SUM(G5:G8)</f>
        <v>#REF!</v>
      </c>
      <c r="H4" s="28"/>
    </row>
    <row r="5" spans="1:19" ht="27" customHeight="1" x14ac:dyDescent="0.35">
      <c r="A5" s="5" t="s">
        <v>6</v>
      </c>
      <c r="B5" s="6" t="s">
        <v>11</v>
      </c>
      <c r="C5" s="7">
        <v>1</v>
      </c>
      <c r="D5" s="8">
        <v>70142</v>
      </c>
      <c r="E5" s="9"/>
      <c r="F5" s="8">
        <v>70142</v>
      </c>
      <c r="G5" s="9" t="e">
        <f>#REF!</f>
        <v>#REF!</v>
      </c>
      <c r="H5" s="16"/>
    </row>
    <row r="6" spans="1:19" ht="22" customHeight="1" x14ac:dyDescent="0.35">
      <c r="A6" s="5" t="s">
        <v>16</v>
      </c>
      <c r="B6" s="6" t="s">
        <v>11</v>
      </c>
      <c r="C6" s="7">
        <v>1</v>
      </c>
      <c r="D6" s="8">
        <v>31065</v>
      </c>
      <c r="E6" s="9"/>
      <c r="F6" s="8">
        <f>31065+1500</f>
        <v>32565</v>
      </c>
      <c r="G6" s="9" t="e">
        <f>#REF!</f>
        <v>#REF!</v>
      </c>
      <c r="H6" s="16"/>
    </row>
    <row r="7" spans="1:19" ht="21.65" customHeight="1" x14ac:dyDescent="0.35">
      <c r="A7" s="5" t="s">
        <v>12</v>
      </c>
      <c r="B7" s="6" t="s">
        <v>11</v>
      </c>
      <c r="C7" s="7">
        <v>1</v>
      </c>
      <c r="D7" s="8">
        <v>10000</v>
      </c>
      <c r="E7" s="9"/>
      <c r="F7" s="8">
        <v>10000</v>
      </c>
      <c r="G7" s="9">
        <v>0</v>
      </c>
      <c r="H7" s="16"/>
    </row>
    <row r="8" spans="1:19" ht="25" customHeight="1" x14ac:dyDescent="0.35">
      <c r="A8" s="52" t="s">
        <v>13</v>
      </c>
      <c r="B8" s="53" t="s">
        <v>11</v>
      </c>
      <c r="C8" s="54">
        <v>1</v>
      </c>
      <c r="D8" s="55">
        <v>8400</v>
      </c>
      <c r="E8" s="56"/>
      <c r="F8" s="57">
        <f>8400+3600</f>
        <v>12000</v>
      </c>
      <c r="G8" s="56"/>
      <c r="H8" s="58"/>
    </row>
    <row r="9" spans="1:19" x14ac:dyDescent="0.35">
      <c r="A9" s="11"/>
      <c r="B9" s="12"/>
      <c r="C9" s="13"/>
      <c r="D9" s="10"/>
      <c r="E9" s="9"/>
      <c r="F9" s="8"/>
      <c r="G9" s="9"/>
      <c r="H9" s="16"/>
    </row>
    <row r="10" spans="1:19" x14ac:dyDescent="0.35">
      <c r="A10" s="29" t="s">
        <v>21</v>
      </c>
      <c r="B10" s="30"/>
      <c r="C10" s="34"/>
      <c r="D10" s="32"/>
      <c r="E10" s="32"/>
      <c r="F10" s="37">
        <f>SUM(F11:F15)</f>
        <v>8000</v>
      </c>
      <c r="G10" s="32">
        <f>SUM(G11:G14)</f>
        <v>0</v>
      </c>
      <c r="H10" s="33"/>
    </row>
    <row r="11" spans="1:19" ht="34.75" customHeight="1" x14ac:dyDescent="0.35">
      <c r="A11" s="52" t="s">
        <v>37</v>
      </c>
      <c r="B11" s="53" t="s">
        <v>7</v>
      </c>
      <c r="C11" s="59">
        <v>1</v>
      </c>
      <c r="D11" s="57">
        <v>4000</v>
      </c>
      <c r="E11" s="60"/>
      <c r="F11" s="57">
        <f>D11</f>
        <v>4000</v>
      </c>
      <c r="G11" s="60"/>
      <c r="H11" s="58" t="s">
        <v>32</v>
      </c>
      <c r="I11" s="105"/>
      <c r="J11" s="106"/>
      <c r="K11" s="106"/>
      <c r="L11" s="106"/>
      <c r="M11" s="106"/>
      <c r="N11" s="106"/>
      <c r="O11" s="106"/>
      <c r="P11" s="106"/>
      <c r="Q11" s="106"/>
      <c r="R11" s="106"/>
      <c r="S11" s="106"/>
    </row>
    <row r="12" spans="1:19" ht="33.65" customHeight="1" x14ac:dyDescent="0.35">
      <c r="A12" s="52" t="s">
        <v>22</v>
      </c>
      <c r="B12" s="53" t="s">
        <v>7</v>
      </c>
      <c r="C12" s="59">
        <v>1</v>
      </c>
      <c r="D12" s="57">
        <v>1000</v>
      </c>
      <c r="E12" s="60"/>
      <c r="F12" s="57">
        <f t="shared" ref="F12:F20" si="0">D12</f>
        <v>1000</v>
      </c>
      <c r="G12" s="60"/>
      <c r="H12" s="58"/>
    </row>
    <row r="13" spans="1:19" ht="29.15" customHeight="1" x14ac:dyDescent="0.35">
      <c r="A13" s="52" t="s">
        <v>23</v>
      </c>
      <c r="B13" s="53" t="s">
        <v>7</v>
      </c>
      <c r="C13" s="59">
        <v>1</v>
      </c>
      <c r="D13" s="57">
        <v>1000</v>
      </c>
      <c r="E13" s="60"/>
      <c r="F13" s="57">
        <f t="shared" si="0"/>
        <v>1000</v>
      </c>
      <c r="G13" s="60"/>
      <c r="H13" s="58"/>
    </row>
    <row r="14" spans="1:19" ht="28.4" customHeight="1" x14ac:dyDescent="0.35">
      <c r="A14" s="52" t="s">
        <v>26</v>
      </c>
      <c r="B14" s="53" t="s">
        <v>7</v>
      </c>
      <c r="C14" s="59">
        <v>1</v>
      </c>
      <c r="D14" s="57">
        <v>2000</v>
      </c>
      <c r="E14" s="60"/>
      <c r="F14" s="57">
        <f t="shared" si="0"/>
        <v>2000</v>
      </c>
      <c r="G14" s="60"/>
      <c r="H14" s="58"/>
    </row>
    <row r="15" spans="1:19" x14ac:dyDescent="0.35">
      <c r="A15" s="11"/>
      <c r="B15" s="12"/>
      <c r="C15" s="14"/>
      <c r="D15" s="8"/>
      <c r="E15" s="15"/>
      <c r="F15" s="8"/>
      <c r="G15" s="15"/>
      <c r="H15" s="16"/>
    </row>
    <row r="16" spans="1:19" x14ac:dyDescent="0.35">
      <c r="A16" s="29" t="s">
        <v>17</v>
      </c>
      <c r="B16" s="30"/>
      <c r="C16" s="31"/>
      <c r="D16" s="32"/>
      <c r="E16" s="32"/>
      <c r="F16" s="37">
        <f>SUM(F17:F20)</f>
        <v>13300</v>
      </c>
      <c r="G16" s="32">
        <f>SUM(G17:G20)</f>
        <v>0</v>
      </c>
      <c r="H16" s="33"/>
    </row>
    <row r="17" spans="1:19" ht="33" customHeight="1" x14ac:dyDescent="0.35">
      <c r="A17" s="61" t="s">
        <v>30</v>
      </c>
      <c r="B17" s="62" t="s">
        <v>14</v>
      </c>
      <c r="C17" s="59">
        <v>1</v>
      </c>
      <c r="D17" s="57">
        <v>2000</v>
      </c>
      <c r="E17" s="63"/>
      <c r="F17" s="57">
        <v>2000</v>
      </c>
      <c r="G17" s="63"/>
      <c r="H17" s="58" t="s">
        <v>31</v>
      </c>
      <c r="I17" s="105"/>
      <c r="J17" s="106"/>
      <c r="K17" s="106"/>
      <c r="L17" s="106"/>
      <c r="M17" s="106"/>
      <c r="N17" s="106"/>
      <c r="O17" s="106"/>
      <c r="P17" s="106"/>
      <c r="Q17" s="106"/>
      <c r="R17" s="106"/>
      <c r="S17" s="106"/>
    </row>
    <row r="18" spans="1:19" ht="57.65" customHeight="1" x14ac:dyDescent="0.35">
      <c r="A18" s="64" t="s">
        <v>25</v>
      </c>
      <c r="B18" s="65" t="s">
        <v>14</v>
      </c>
      <c r="C18" s="66" t="s">
        <v>33</v>
      </c>
      <c r="D18" s="67">
        <f>2400  + 1500</f>
        <v>3900</v>
      </c>
      <c r="E18" s="68"/>
      <c r="F18" s="57">
        <f t="shared" si="0"/>
        <v>3900</v>
      </c>
      <c r="G18" s="68"/>
      <c r="H18" s="69" t="s">
        <v>42</v>
      </c>
      <c r="I18" s="105"/>
      <c r="J18" s="106"/>
      <c r="K18" s="106"/>
      <c r="L18" s="106"/>
      <c r="M18" s="106"/>
      <c r="N18" s="106"/>
      <c r="O18" s="106"/>
      <c r="P18" s="106"/>
      <c r="Q18" s="106"/>
      <c r="R18" s="106"/>
      <c r="S18" s="106"/>
    </row>
    <row r="19" spans="1:19" ht="47.15" customHeight="1" x14ac:dyDescent="0.35">
      <c r="A19" s="64" t="s">
        <v>24</v>
      </c>
      <c r="B19" s="65" t="s">
        <v>14</v>
      </c>
      <c r="C19" s="66" t="s">
        <v>33</v>
      </c>
      <c r="D19" s="67">
        <f>2400 + 1500</f>
        <v>3900</v>
      </c>
      <c r="E19" s="68"/>
      <c r="F19" s="57">
        <f t="shared" si="0"/>
        <v>3900</v>
      </c>
      <c r="G19" s="68"/>
      <c r="H19" s="69" t="s">
        <v>43</v>
      </c>
      <c r="I19" s="107"/>
      <c r="J19" s="106"/>
      <c r="K19" s="106"/>
      <c r="L19" s="106"/>
      <c r="M19" s="106"/>
      <c r="N19" s="106"/>
      <c r="O19" s="106"/>
      <c r="P19" s="106"/>
      <c r="Q19" s="106"/>
      <c r="R19" s="106"/>
      <c r="S19" s="106"/>
    </row>
    <row r="20" spans="1:19" ht="55.75" customHeight="1" x14ac:dyDescent="0.35">
      <c r="A20" s="64" t="s">
        <v>27</v>
      </c>
      <c r="B20" s="65" t="s">
        <v>14</v>
      </c>
      <c r="C20" s="66" t="s">
        <v>28</v>
      </c>
      <c r="D20" s="67">
        <v>3500</v>
      </c>
      <c r="E20" s="68"/>
      <c r="F20" s="57">
        <f t="shared" si="0"/>
        <v>3500</v>
      </c>
      <c r="G20" s="68"/>
      <c r="H20" s="69" t="s">
        <v>29</v>
      </c>
      <c r="I20" s="108"/>
      <c r="J20" s="109"/>
      <c r="K20" s="109"/>
      <c r="L20" s="109"/>
      <c r="M20" s="109"/>
      <c r="N20" s="109"/>
      <c r="O20" s="109"/>
      <c r="P20" s="109"/>
      <c r="Q20" s="109"/>
      <c r="R20" s="109"/>
      <c r="S20" s="109"/>
    </row>
    <row r="21" spans="1:19" hidden="1" x14ac:dyDescent="0.35">
      <c r="A21" s="29" t="s">
        <v>8</v>
      </c>
      <c r="B21" s="30"/>
      <c r="C21" s="31"/>
      <c r="D21" s="32"/>
      <c r="E21" s="32"/>
      <c r="F21" s="32"/>
      <c r="G21" s="32">
        <f>SUM(G22:G24)</f>
        <v>0</v>
      </c>
      <c r="H21" s="33"/>
    </row>
    <row r="22" spans="1:19" hidden="1" x14ac:dyDescent="0.35">
      <c r="A22" s="17" t="s">
        <v>36</v>
      </c>
      <c r="B22" s="18" t="s">
        <v>9</v>
      </c>
      <c r="C22" s="19"/>
      <c r="D22" s="20"/>
      <c r="E22" s="21"/>
      <c r="F22" s="21"/>
      <c r="G22" s="21"/>
      <c r="H22" s="22"/>
    </row>
    <row r="23" spans="1:19" hidden="1" x14ac:dyDescent="0.35">
      <c r="A23" s="17" t="s">
        <v>35</v>
      </c>
      <c r="B23" s="18" t="s">
        <v>9</v>
      </c>
      <c r="C23" s="19"/>
      <c r="D23" s="20"/>
      <c r="E23" s="21"/>
      <c r="F23" s="21"/>
      <c r="G23" s="21"/>
      <c r="H23" s="22"/>
      <c r="P23" s="36"/>
      <c r="Q23" s="36"/>
    </row>
    <row r="24" spans="1:19" hidden="1" x14ac:dyDescent="0.35">
      <c r="A24" s="17" t="s">
        <v>34</v>
      </c>
      <c r="B24" s="18" t="s">
        <v>9</v>
      </c>
      <c r="C24" s="19"/>
      <c r="D24" s="20"/>
      <c r="E24" s="21"/>
      <c r="F24" s="21"/>
      <c r="G24" s="21"/>
      <c r="H24" s="22"/>
    </row>
    <row r="25" spans="1:19" x14ac:dyDescent="0.35">
      <c r="A25" s="11"/>
      <c r="B25" s="12"/>
      <c r="C25" s="14"/>
      <c r="D25" s="23"/>
      <c r="E25" s="8"/>
      <c r="F25" s="8"/>
      <c r="G25" s="8"/>
      <c r="H25" s="16"/>
    </row>
    <row r="26" spans="1:19" x14ac:dyDescent="0.35">
      <c r="A26" s="42" t="s">
        <v>15</v>
      </c>
      <c r="B26" s="38"/>
      <c r="C26" s="39"/>
      <c r="D26" s="40"/>
      <c r="E26" s="37"/>
      <c r="F26" s="37">
        <f>150000-(F16+F10+F4)</f>
        <v>3993</v>
      </c>
      <c r="G26" s="37"/>
      <c r="H26" s="41"/>
      <c r="L26" s="35"/>
    </row>
    <row r="27" spans="1:19" x14ac:dyDescent="0.35">
      <c r="A27" s="44" t="s">
        <v>10</v>
      </c>
      <c r="B27" s="45"/>
      <c r="C27" s="46"/>
      <c r="D27" s="47"/>
      <c r="E27" s="47">
        <f>SUM(E4+E10+E16+E21)</f>
        <v>0</v>
      </c>
      <c r="F27" s="47">
        <f>SUM(F4+F10+F16+F26)</f>
        <v>150000</v>
      </c>
      <c r="G27" s="47" t="e">
        <f>SUM(G4+G10+G16+G21)</f>
        <v>#REF!</v>
      </c>
      <c r="H27" s="51"/>
    </row>
    <row r="28" spans="1:19" x14ac:dyDescent="0.35">
      <c r="A28" s="48" t="s">
        <v>39</v>
      </c>
      <c r="B28" s="48"/>
      <c r="C28" s="48"/>
      <c r="D28" s="48"/>
      <c r="E28" s="48"/>
      <c r="F28" s="49">
        <f>F8+F10+F16+F26</f>
        <v>37293</v>
      </c>
      <c r="G28" s="48"/>
      <c r="H28" s="48"/>
    </row>
    <row r="29" spans="1:19" x14ac:dyDescent="0.35">
      <c r="A29" s="48" t="s">
        <v>38</v>
      </c>
      <c r="B29" s="48"/>
      <c r="C29" s="48"/>
      <c r="D29" s="48"/>
      <c r="E29" s="48"/>
      <c r="F29" s="49">
        <f>SUM(F5:F7)</f>
        <v>112707</v>
      </c>
      <c r="G29" s="49" t="e">
        <f>SUM(G5:G6)</f>
        <v>#REF!</v>
      </c>
      <c r="H29" s="48"/>
    </row>
    <row r="30" spans="1:19" x14ac:dyDescent="0.35">
      <c r="F30" s="36"/>
    </row>
  </sheetData>
  <mergeCells count="6">
    <mergeCell ref="I18:S18"/>
    <mergeCell ref="I19:S19"/>
    <mergeCell ref="I20:S20"/>
    <mergeCell ref="A1:H1"/>
    <mergeCell ref="I11:S11"/>
    <mergeCell ref="I17:S17"/>
  </mergeCells>
  <pageMargins left="0.7" right="0.7" top="0.75" bottom="0.75" header="0.3" footer="0.3"/>
  <pageSetup paperSize="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35C5E-5FB0-4CCE-80EA-6981A2FEA2A3}">
  <dimension ref="A1:C4"/>
  <sheetViews>
    <sheetView workbookViewId="0">
      <selection activeCell="C13" sqref="C13"/>
    </sheetView>
  </sheetViews>
  <sheetFormatPr defaultRowHeight="14.5" x14ac:dyDescent="0.35"/>
  <cols>
    <col min="1" max="1" width="27.54296875" customWidth="1"/>
    <col min="2" max="2" width="15.1796875" customWidth="1"/>
    <col min="3" max="3" width="16.08984375" customWidth="1"/>
  </cols>
  <sheetData>
    <row r="1" spans="1:3" ht="16" x14ac:dyDescent="0.35">
      <c r="A1" s="112" t="s">
        <v>51</v>
      </c>
      <c r="B1" s="112" t="s">
        <v>52</v>
      </c>
      <c r="C1" s="112"/>
    </row>
    <row r="2" spans="1:3" ht="32" x14ac:dyDescent="0.35">
      <c r="A2" s="112"/>
      <c r="B2" s="92" t="s">
        <v>53</v>
      </c>
      <c r="C2" s="92" t="s">
        <v>54</v>
      </c>
    </row>
    <row r="3" spans="1:3" ht="32" x14ac:dyDescent="0.35">
      <c r="A3" s="90" t="s">
        <v>49</v>
      </c>
      <c r="B3" s="93">
        <v>32625</v>
      </c>
      <c r="C3" s="93">
        <v>23001</v>
      </c>
    </row>
    <row r="4" spans="1:3" ht="21.5" customHeight="1" x14ac:dyDescent="0.35">
      <c r="A4" s="90" t="s">
        <v>50</v>
      </c>
      <c r="B4" s="93">
        <v>70142</v>
      </c>
      <c r="C4" s="93">
        <v>44341.9</v>
      </c>
    </row>
  </sheetData>
  <mergeCells count="2">
    <mergeCell ref="A1:A2"/>
    <mergeCell ref="B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Template Budget</vt:lpstr>
      <vt:lpstr>Sheet2</vt:lpstr>
      <vt:lpstr>Budget V.1</vt:lpstr>
      <vt:lpstr>Consultant budget and spent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Heike Lingertat</dc:creator>
  <cp:lastModifiedBy>Chuquillanqui, Lucia</cp:lastModifiedBy>
  <dcterms:created xsi:type="dcterms:W3CDTF">2018-11-29T18:59:34Z</dcterms:created>
  <dcterms:modified xsi:type="dcterms:W3CDTF">2022-12-08T20:02:17Z</dcterms:modified>
</cp:coreProperties>
</file>